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7955" windowHeight="10140" tabRatio="680" activeTab="0"/>
  </bookViews>
  <sheets>
    <sheet name="Table 1.1" sheetId="1" r:id="rId1"/>
    <sheet name="Table_1.2" sheetId="2" r:id="rId2"/>
    <sheet name="Table 1.3" sheetId="3" r:id="rId3"/>
    <sheet name="Table 1.4" sheetId="4" r:id="rId4"/>
    <sheet name="Table 1.5" sheetId="5" r:id="rId5"/>
    <sheet name="Table 1.6" sheetId="6" r:id="rId6"/>
    <sheet name="Table 1.7" sheetId="7" r:id="rId7"/>
    <sheet name="Figures 1.1 to 1.6" sheetId="8" r:id="rId8"/>
    <sheet name="Table 2.1" sheetId="9" r:id="rId9"/>
    <sheet name="Table 2.2" sheetId="10" r:id="rId10"/>
    <sheet name="Table 2.3" sheetId="11" r:id="rId11"/>
    <sheet name="Table 2.4" sheetId="12" r:id="rId12"/>
    <sheet name="Table 2.5" sheetId="13" r:id="rId13"/>
    <sheet name="Table 2.6" sheetId="14" r:id="rId14"/>
    <sheet name="Table 2.7" sheetId="15" r:id="rId15"/>
    <sheet name="Table 3.1" sheetId="16" r:id="rId16"/>
    <sheet name="Table 3.2" sheetId="17" r:id="rId17"/>
    <sheet name="Table 3.3" sheetId="18" r:id="rId18"/>
    <sheet name="Table 3.4" sheetId="19" r:id="rId19"/>
    <sheet name="Table 3.5" sheetId="20" r:id="rId20"/>
    <sheet name="Table 3.6" sheetId="21" r:id="rId21"/>
    <sheet name="Table 3.7" sheetId="22" r:id="rId22"/>
    <sheet name="Table 3.8" sheetId="23" r:id="rId23"/>
    <sheet name="Table 3.9" sheetId="24" r:id="rId24"/>
    <sheet name="Tables 3.10 to 3.12" sheetId="25" r:id="rId25"/>
    <sheet name="Figures 3.1 and 3.2" sheetId="26" r:id="rId26"/>
    <sheet name="Figures 3.3 and 3.4" sheetId="27" r:id="rId27"/>
    <sheet name="Figure 3.5" sheetId="28" r:id="rId28"/>
    <sheet name="Figure 3.6" sheetId="29" r:id="rId29"/>
  </sheets>
  <externalReferences>
    <externalReference r:id="rId32"/>
  </externalReferences>
  <definedNames>
    <definedName name="_ftn1" localSheetId="0">'Table 1.1'!$B$54</definedName>
    <definedName name="_ftn1" localSheetId="8">'Table 2.1'!$A$78</definedName>
    <definedName name="_ftn1" localSheetId="15">'Table 3.1'!$B$59</definedName>
    <definedName name="_ftn2" localSheetId="8">'Table 2.1'!$B$53</definedName>
    <definedName name="_ftnref1" localSheetId="0">'Table 1.1'!$B$42</definedName>
    <definedName name="_ftnref1" localSheetId="8">'Table 2.1'!$A$10</definedName>
    <definedName name="_ftnref1" localSheetId="15">'Table 3.1'!$B$44</definedName>
    <definedName name="_ftnref2" localSheetId="8">'Table 2.1'!$B$47</definedName>
    <definedName name="AnRpt_Table_2_Hrs_DS">#REF!</definedName>
    <definedName name="AnRpt_Table_2_Hrs_JS">#REF!</definedName>
    <definedName name="OLE_LINK1" localSheetId="0">'Table 1.1'!$F$42</definedName>
    <definedName name="OLE_LINK1" localSheetId="15">'Table 3.1'!$F$40</definedName>
    <definedName name="_xlnm.Print_Area" localSheetId="8">'Table 2.1'!$A$1:$G$53</definedName>
  </definedNames>
  <calcPr fullCalcOnLoad="1"/>
</workbook>
</file>

<file path=xl/sharedStrings.xml><?xml version="1.0" encoding="utf-8"?>
<sst xmlns="http://schemas.openxmlformats.org/spreadsheetml/2006/main" count="1080" uniqueCount="219">
  <si>
    <t>Directly sponsored</t>
  </si>
  <si>
    <t>Activities</t>
  </si>
  <si>
    <t>Hours of instruction</t>
  </si>
  <si>
    <t>Physician participants</t>
  </si>
  <si>
    <t>Nonphysician participants</t>
  </si>
  <si>
    <t xml:space="preserve">Courses </t>
  </si>
  <si>
    <t>Regularly scheduled series</t>
  </si>
  <si>
    <t xml:space="preserve">Internet (live) </t>
  </si>
  <si>
    <t>Test-item writing</t>
  </si>
  <si>
    <t>Committee learning</t>
  </si>
  <si>
    <t>Performance improvement</t>
  </si>
  <si>
    <t>Internet searching and learning</t>
  </si>
  <si>
    <t>Internet (enduring materials)</t>
  </si>
  <si>
    <t>Enduring materials (other)</t>
  </si>
  <si>
    <t>Learning from teaching</t>
  </si>
  <si>
    <t>Journal CME</t>
  </si>
  <si>
    <t>Manuscript review</t>
  </si>
  <si>
    <t>Total</t>
  </si>
  <si>
    <t>Jointly sponsored</t>
  </si>
  <si>
    <t>Courses</t>
  </si>
  <si>
    <t>Internet (live)</t>
  </si>
  <si>
    <t>Performance Improvement</t>
  </si>
  <si>
    <t>Grand total 2011</t>
  </si>
  <si>
    <r>
      <t>Grand total 2010</t>
    </r>
    <r>
      <rPr>
        <b/>
        <vertAlign val="superscript"/>
        <sz val="8"/>
        <color indexed="8"/>
        <rFont val="Arial"/>
        <family val="2"/>
      </rPr>
      <t>1</t>
    </r>
  </si>
  <si>
    <t>Grand total 2009</t>
  </si>
  <si>
    <t>Grand total 2008</t>
  </si>
  <si>
    <t>Grand total 2007</t>
  </si>
  <si>
    <t>Grand total 2006</t>
  </si>
  <si>
    <t>Grand total 2005</t>
  </si>
  <si>
    <t>Combined Data: CME Presented by ACCME-Accredited and State-Accredited Providers</t>
  </si>
  <si>
    <t>Note: Totals may be off due to rounding.</t>
  </si>
  <si>
    <t xml:space="preserve"> Providers</t>
  </si>
  <si>
    <t>Organization type</t>
  </si>
  <si>
    <t>Government or military</t>
  </si>
  <si>
    <t>Hospital / health care delivery system</t>
  </si>
  <si>
    <t>Insurance company / managed-care company</t>
  </si>
  <si>
    <t>Nonprofit (other)</t>
  </si>
  <si>
    <t>Nonprofit (physician membership organization)</t>
  </si>
  <si>
    <t>Publishing / education company</t>
  </si>
  <si>
    <t>School of medicine</t>
  </si>
  <si>
    <t>Grand total</t>
  </si>
  <si>
    <t># of Providers</t>
  </si>
  <si>
    <t>Total income</t>
  </si>
  <si>
    <r>
      <t>Income from other sources</t>
    </r>
    <r>
      <rPr>
        <b/>
        <vertAlign val="superscript"/>
        <sz val="11"/>
        <rFont val="Arial"/>
        <family val="2"/>
      </rPr>
      <t>2</t>
    </r>
  </si>
  <si>
    <t>Total monetary commercial support</t>
  </si>
  <si>
    <t>Advertising and exhibits income</t>
  </si>
  <si>
    <t>Total expense</t>
  </si>
  <si>
    <t>Average</t>
  </si>
  <si>
    <r>
      <t>Median</t>
    </r>
    <r>
      <rPr>
        <vertAlign val="superscript"/>
        <sz val="11"/>
        <rFont val="Arial"/>
        <family val="2"/>
      </rPr>
      <t>3</t>
    </r>
  </si>
  <si>
    <t>Providers reporting data &gt; $0</t>
  </si>
  <si>
    <r>
      <t xml:space="preserve">3 </t>
    </r>
    <r>
      <rPr>
        <sz val="10"/>
        <rFont val="Arial"/>
        <family val="2"/>
      </rPr>
      <t>More than half of ACCME-accredited and state-accredited providers reported no monetary commercial support or advertising and exhibit income. Therefore the median for these categories is zero.</t>
    </r>
  </si>
  <si>
    <t>Income from other sources</t>
  </si>
  <si>
    <t>Total commercial support with monetary value of in-kind commercial support included (2010 and earlier)</t>
  </si>
  <si>
    <t>Total commercial support with monetary value of in-kind commercial support excluded (2011 and after)</t>
  </si>
  <si>
    <t>Not reported</t>
  </si>
  <si>
    <t>Hospital/health care delivery system</t>
  </si>
  <si>
    <t>Insurance company/managed-care company</t>
  </si>
  <si>
    <t>Non-profit (other)</t>
  </si>
  <si>
    <t>Publishing/education company</t>
  </si>
  <si>
    <t>Grand total 2012</t>
  </si>
  <si>
    <t>-</t>
  </si>
  <si>
    <t>Not Reported</t>
  </si>
  <si>
    <t>Grand total 2010</t>
  </si>
  <si>
    <r>
      <rPr>
        <vertAlign val="superscript"/>
        <sz val="10"/>
        <rFont val="Arial"/>
        <family val="2"/>
      </rPr>
      <t>3</t>
    </r>
    <r>
      <rPr>
        <sz val="10"/>
        <rFont val="Arial"/>
        <family val="2"/>
      </rPr>
      <t xml:space="preserve"> Through 2010, ACCME-accredited and state-accredited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</si>
  <si>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t>Figure 1.1</t>
  </si>
  <si>
    <t>Figure 1.2</t>
  </si>
  <si>
    <t>Figure 1.3</t>
  </si>
  <si>
    <t>Figure 1.4</t>
  </si>
  <si>
    <t>Figure 1.5</t>
  </si>
  <si>
    <t>Figure 1.6</t>
  </si>
  <si>
    <t>References to data that were used to create Figures 1.1 - 1.6</t>
  </si>
  <si>
    <t>Figure</t>
  </si>
  <si>
    <t>Table 1.1</t>
  </si>
  <si>
    <t>Table 3.1</t>
  </si>
  <si>
    <t>Table 2.1</t>
  </si>
  <si>
    <t>Table 1.7</t>
  </si>
  <si>
    <t>Table 3.7</t>
  </si>
  <si>
    <t>Table 2.7</t>
  </si>
  <si>
    <r>
      <t>Grand total 2007</t>
    </r>
    <r>
      <rPr>
        <b/>
        <vertAlign val="superscript"/>
        <sz val="8"/>
        <color indexed="8"/>
        <rFont val="Arial"/>
        <family val="2"/>
      </rPr>
      <t>3</t>
    </r>
  </si>
  <si>
    <t># Providers</t>
  </si>
  <si>
    <r>
      <t xml:space="preserve">CME Presented by </t>
    </r>
    <r>
      <rPr>
        <b/>
        <u val="single"/>
        <sz val="11"/>
        <color indexed="8"/>
        <rFont val="Arial"/>
        <family val="2"/>
      </rPr>
      <t>State</t>
    </r>
    <r>
      <rPr>
        <b/>
        <sz val="11"/>
        <color indexed="8"/>
        <rFont val="Arial"/>
        <family val="2"/>
      </rPr>
      <t>-Accredited Providers Only</t>
    </r>
  </si>
  <si>
    <r>
      <t xml:space="preserve">CME Presented by </t>
    </r>
    <r>
      <rPr>
        <b/>
        <u val="single"/>
        <sz val="20"/>
        <rFont val="Arial"/>
        <family val="2"/>
      </rPr>
      <t>State</t>
    </r>
    <r>
      <rPr>
        <b/>
        <sz val="20"/>
        <rFont val="Arial"/>
        <family val="2"/>
      </rPr>
      <t>-Accredited Providers Only</t>
    </r>
  </si>
  <si>
    <r>
      <rPr>
        <vertAlign val="superscript"/>
        <sz val="10"/>
        <rFont val="Arial"/>
        <family val="2"/>
      </rPr>
      <t>3</t>
    </r>
    <r>
      <rPr>
        <sz val="10"/>
        <rFont val="Arial"/>
        <family val="2"/>
      </rPr>
      <t xml:space="preserve"> More than half of state-accredited providers reported that they received no commercial support or advertising and exhibit income. Therefore the median for these categories is zero.</t>
    </r>
  </si>
  <si>
    <r>
      <t xml:space="preserve">CME Presented by </t>
    </r>
    <r>
      <rPr>
        <b/>
        <u val="single"/>
        <sz val="14"/>
        <rFont val="Arial"/>
        <family val="2"/>
      </rPr>
      <t>State</t>
    </r>
    <r>
      <rPr>
        <b/>
        <sz val="14"/>
        <rFont val="Arial"/>
        <family val="2"/>
      </rPr>
      <t>-Accredited Providers Only</t>
    </r>
  </si>
  <si>
    <r>
      <rPr>
        <vertAlign val="superscript"/>
        <sz val="10"/>
        <rFont val="Arial"/>
        <family val="2"/>
      </rPr>
      <t>3</t>
    </r>
    <r>
      <rPr>
        <sz val="10"/>
        <rFont val="Arial"/>
        <family val="2"/>
      </rPr>
      <t xml:space="preserve"> Through 2010, ACCME-accredited and state-accredited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</si>
  <si>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r>
      <rPr>
        <vertAlign val="superscript"/>
        <sz val="11"/>
        <color indexed="8"/>
        <rFont val="Calibri"/>
        <family val="2"/>
      </rPr>
      <t>1</t>
    </r>
    <r>
      <rPr>
        <sz val="11"/>
        <color theme="1"/>
        <rFont val="Calibri"/>
        <family val="2"/>
      </rPr>
      <t xml:space="preserve"> The implementation of PARS in 2010 has enabled the ACCME to better ensure that providers submit data in accordance with the ACCME’s definition and terms. This review has resulted in significant changes in reporting for various activity formats.</t>
    </r>
  </si>
  <si>
    <t xml:space="preserve">        Note: Totals may be off due to rounding</t>
  </si>
  <si>
    <t>Grand total 1998</t>
  </si>
  <si>
    <t>Grand total 1999</t>
  </si>
  <si>
    <t>Grand total 2000</t>
  </si>
  <si>
    <t>Grand total 2001</t>
  </si>
  <si>
    <t>Grand total 2002</t>
  </si>
  <si>
    <t>Grand total 2003</t>
  </si>
  <si>
    <t>Grand total 2004</t>
  </si>
  <si>
    <r>
      <t>Grand total 2010</t>
    </r>
    <r>
      <rPr>
        <b/>
        <vertAlign val="superscript"/>
        <sz val="8"/>
        <color indexed="8"/>
        <rFont val="Arial"/>
        <family val="2"/>
      </rPr>
      <t>1</t>
    </r>
  </si>
  <si>
    <r>
      <t xml:space="preserve">CME Presented by </t>
    </r>
    <r>
      <rPr>
        <b/>
        <u val="single"/>
        <sz val="11"/>
        <color indexed="8"/>
        <rFont val="Arial"/>
        <family val="2"/>
      </rPr>
      <t>ACCME</t>
    </r>
    <r>
      <rPr>
        <b/>
        <sz val="11"/>
        <color indexed="8"/>
        <rFont val="Arial"/>
        <family val="2"/>
      </rPr>
      <t>-Accredited Providers Only</t>
    </r>
  </si>
  <si>
    <r>
      <t xml:space="preserve">CME Presented by </t>
    </r>
    <r>
      <rPr>
        <b/>
        <u val="single"/>
        <sz val="22"/>
        <rFont val="Arial"/>
        <family val="2"/>
      </rPr>
      <t>ACCME</t>
    </r>
    <r>
      <rPr>
        <b/>
        <sz val="22"/>
        <rFont val="Arial"/>
        <family val="2"/>
      </rPr>
      <t>-Accredited Providers Only</t>
    </r>
  </si>
  <si>
    <r>
      <t xml:space="preserve">CME Presented by </t>
    </r>
    <r>
      <rPr>
        <b/>
        <u val="single"/>
        <sz val="20"/>
        <rFont val="Arial"/>
        <family val="2"/>
      </rPr>
      <t>ACCME</t>
    </r>
    <r>
      <rPr>
        <b/>
        <sz val="20"/>
        <rFont val="Arial"/>
        <family val="2"/>
      </rPr>
      <t>-Accredited Providers Only</t>
    </r>
  </si>
  <si>
    <t>Median</t>
  </si>
  <si>
    <r>
      <t>Income from other sources</t>
    </r>
    <r>
      <rPr>
        <vertAlign val="superscript"/>
        <sz val="11"/>
        <rFont val="Arial"/>
        <family val="2"/>
      </rPr>
      <t>2</t>
    </r>
  </si>
  <si>
    <r>
      <t xml:space="preserve">CME Presented by </t>
    </r>
    <r>
      <rPr>
        <b/>
        <u val="single"/>
        <sz val="14"/>
        <rFont val="Arial"/>
        <family val="2"/>
      </rPr>
      <t>ACCME</t>
    </r>
    <r>
      <rPr>
        <b/>
        <sz val="14"/>
        <rFont val="Arial"/>
        <family val="2"/>
      </rPr>
      <t>-Accredited Providers Only</t>
    </r>
  </si>
  <si>
    <r>
      <t xml:space="preserve">3 </t>
    </r>
    <r>
      <rPr>
        <sz val="10"/>
        <rFont val="Arial"/>
        <family val="2"/>
      </rPr>
      <t xml:space="preserve">Through 2010, ACCME-accredited and state-accredited providers reported the monetary value of in-kind commercial support they received, and included that amount in their total commercial support numbers.  Beginning in 2011, due to a modification in ACCME commercial support reporting requirements, accredited providers no longer included the monetary value of in-kind support and reported only the dollar values for funds actually received.    The nature (required) and source (optional) of in-kind commercial support is now reported qualitatively.   Examples of in-kind commercial support include equipment, supplies, facilities, and other nonmonetary resources provided by a commercial interest in support of the CME activity. </t>
    </r>
  </si>
  <si>
    <r>
      <rPr>
        <vertAlign val="superscript"/>
        <sz val="10"/>
        <color indexed="8"/>
        <rFont val="Arial"/>
        <family val="2"/>
      </rPr>
      <t>1</t>
    </r>
    <r>
      <rPr>
        <sz val="10"/>
        <color indexed="8"/>
        <rFont val="Arial"/>
        <family val="2"/>
      </rPr>
      <t xml:space="preserve"> For the 2012 Annual Report, the ACCME changed the name of the organizational type "Not classified" to "Other." The ACCME reviewed ACCME-accredited providers that had previously been categorized as "Not classified" and, when appropriate, reclassified them according to their business model. </t>
    </r>
  </si>
  <si>
    <t>Other</t>
  </si>
  <si>
    <t>Organization Type</t>
  </si>
  <si>
    <r>
      <t xml:space="preserve">CME Presented by </t>
    </r>
    <r>
      <rPr>
        <b/>
        <u val="single"/>
        <sz val="13"/>
        <color indexed="8"/>
        <rFont val="Arial"/>
        <family val="2"/>
      </rPr>
      <t>ACCME</t>
    </r>
    <r>
      <rPr>
        <b/>
        <sz val="13"/>
        <color indexed="8"/>
        <rFont val="Arial"/>
        <family val="2"/>
      </rPr>
      <t>-Accredited Providers Only</t>
    </r>
  </si>
  <si>
    <t xml:space="preserve">Total </t>
  </si>
  <si>
    <t xml:space="preserve">Commercial support </t>
  </si>
  <si>
    <t xml:space="preserve">No commercial support </t>
  </si>
  <si>
    <t>%</t>
  </si>
  <si>
    <t>Count</t>
  </si>
  <si>
    <r>
      <t xml:space="preserve">CME Presented by </t>
    </r>
    <r>
      <rPr>
        <b/>
        <u val="single"/>
        <sz val="15"/>
        <color indexed="8"/>
        <rFont val="Arial"/>
        <family val="2"/>
      </rPr>
      <t>ACCME</t>
    </r>
    <r>
      <rPr>
        <b/>
        <sz val="15"/>
        <color indexed="8"/>
        <rFont val="Arial"/>
        <family val="2"/>
      </rPr>
      <t>-Accredited Providers Only</t>
    </r>
  </si>
  <si>
    <t>Analyzed for change in patient outcomes</t>
  </si>
  <si>
    <t>Analyzed for change in performance</t>
  </si>
  <si>
    <t>Analyzed for change in competence</t>
  </si>
  <si>
    <t>% of Non-Physician Participants</t>
  </si>
  <si>
    <t>% of Physician Participants</t>
  </si>
  <si>
    <t>% of Hours of Instruction</t>
  </si>
  <si>
    <t>% of Activities</t>
  </si>
  <si>
    <t xml:space="preserve">Figure 3.2. Percentage of CME Analyzed for Change in </t>
  </si>
  <si>
    <r>
      <t xml:space="preserve">CME Presented by </t>
    </r>
    <r>
      <rPr>
        <b/>
        <u val="single"/>
        <sz val="12"/>
        <color indexed="8"/>
        <rFont val="Arial"/>
        <family val="2"/>
      </rPr>
      <t>ACCME</t>
    </r>
    <r>
      <rPr>
        <b/>
        <sz val="12"/>
        <color indexed="8"/>
        <rFont val="Arial"/>
        <family val="2"/>
      </rPr>
      <t>-Accredited Providers Only</t>
    </r>
  </si>
  <si>
    <t>Source data for:</t>
  </si>
  <si>
    <t>Designed to change patient outcomes</t>
  </si>
  <si>
    <t>Designed to change performance</t>
  </si>
  <si>
    <t>Designed to change competence</t>
  </si>
  <si>
    <t>Figure 3.1. Percentage of CME Designed to Change</t>
  </si>
  <si>
    <t>Enduring material (other)</t>
  </si>
  <si>
    <t>Internet (enduring material)</t>
  </si>
  <si>
    <t>Activity Type</t>
  </si>
  <si>
    <t>Nonphysician Participants</t>
  </si>
  <si>
    <t>Physician Participants</t>
  </si>
  <si>
    <t>Totals</t>
  </si>
  <si>
    <t>More than $10M</t>
  </si>
  <si>
    <t>$1,000,001 to $10M</t>
  </si>
  <si>
    <t>$100,001 to     $1M</t>
  </si>
  <si>
    <t>$10,001 to $100,000</t>
  </si>
  <si>
    <t>$1,001 to $10,000</t>
  </si>
  <si>
    <t>No Monetary Commercial Support</t>
  </si>
  <si>
    <t>Cumulative %</t>
  </si>
  <si>
    <t>% of providers</t>
  </si>
  <si>
    <t>Number of providers</t>
  </si>
  <si>
    <t>Monetary Commercial Support Received</t>
  </si>
  <si>
    <t>Publishing/education co.</t>
  </si>
  <si>
    <t>Nonprofit (physicain membership org.)</t>
  </si>
  <si>
    <t>Insurance/managed care co.</t>
  </si>
  <si>
    <t>Hours of Instruction without commercial support</t>
  </si>
  <si>
    <t>Ave. % of Total Income from sources other than commercial support</t>
  </si>
  <si>
    <t>Ave. % of Activities not receiving commercial support</t>
  </si>
  <si>
    <t>OrganizationType</t>
  </si>
  <si>
    <t>Hours of Instruction</t>
  </si>
  <si>
    <t>Income</t>
  </si>
  <si>
    <t>Circle Size</t>
  </si>
  <si>
    <t>Y Axis Position</t>
  </si>
  <si>
    <t>X Axis Position</t>
  </si>
  <si>
    <r>
      <rPr>
        <b/>
        <sz val="14"/>
        <color indexed="8"/>
        <rFont val="Arial"/>
        <family val="2"/>
      </rPr>
      <t>Not</t>
    </r>
    <r>
      <rPr>
        <sz val="14"/>
        <color indexed="8"/>
        <rFont val="Arial"/>
        <family val="2"/>
      </rPr>
      <t xml:space="preserve"> Commercially Suppored CME Data</t>
    </r>
  </si>
  <si>
    <t>Hours of Instruction with commercial support</t>
  </si>
  <si>
    <t>Ave. % of Total Income from commercial support</t>
  </si>
  <si>
    <t>Ave. % of Activities receiving commercial support</t>
  </si>
  <si>
    <t>Commercially Suppored CME Data</t>
  </si>
  <si>
    <t>Circle Size is Proportional to Hours of Instruction</t>
  </si>
  <si>
    <t>Data Source2</t>
  </si>
  <si>
    <t>Table 1.1. Size of the CME Enterprise – 2013</t>
  </si>
  <si>
    <r>
      <t>Grand total 2012</t>
    </r>
    <r>
      <rPr>
        <b/>
        <vertAlign val="superscript"/>
        <sz val="8"/>
        <color indexed="8"/>
        <rFont val="Arial"/>
        <family val="2"/>
      </rPr>
      <t>1</t>
    </r>
  </si>
  <si>
    <r>
      <t>Grand total 2013</t>
    </r>
    <r>
      <rPr>
        <b/>
        <vertAlign val="superscript"/>
        <sz val="11"/>
        <color indexed="8"/>
        <rFont val="Calibri"/>
        <family val="2"/>
      </rPr>
      <t>1</t>
    </r>
  </si>
  <si>
    <r>
      <rPr>
        <vertAlign val="superscript"/>
        <sz val="9"/>
        <color indexed="8"/>
        <rFont val="Arial"/>
        <family val="2"/>
      </rPr>
      <t>1</t>
    </r>
    <r>
      <rPr>
        <sz val="9"/>
        <color indexed="8"/>
        <rFont val="Arial"/>
        <family val="2"/>
      </rPr>
      <t xml:space="preserve"> The implementation of the Program and Activity Reporting System (PARS) has enabled the ACCME and Recognized Accreditors (state/territory medical societies recognized as accreditors by the ACCME) to better ensure that providers submit data in accordance with the ACCME’s definitions and terms. This review resulted in significant changes in reporting for various activity formats in the first year that PARS was implemented. ACCME-accredited providers began using PARS in 2010. In 2013, 29 of the 43 ACCME Recognized Accreditors chose to use PARS for collecting data from their accredited providers, representing 764 of the 1,273 state-accredited providers.</t>
    </r>
  </si>
  <si>
    <t>Table 1.2. Activities by Organization and Activity Type - 2013</t>
  </si>
  <si>
    <t>Table 1.3. Hours of Instruction by Organization and Activity Type - 2013</t>
  </si>
  <si>
    <t>Table 1.4. Physician Participants by Organization and Activity Type - 2013</t>
  </si>
  <si>
    <t>Table 1.5. Nonphysician Participants by Organization and Activity Type - 2013</t>
  </si>
  <si>
    <r>
      <rPr>
        <vertAlign val="superscript"/>
        <sz val="10"/>
        <rFont val="Arial"/>
        <family val="2"/>
      </rPr>
      <t>1</t>
    </r>
    <r>
      <rPr>
        <sz val="10"/>
        <rFont val="Arial"/>
        <family val="2"/>
      </rPr>
      <t xml:space="preserve"> 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based on this data.  </t>
    </r>
  </si>
  <si>
    <r>
      <t>Table 1.6.  Income and Expense</t>
    </r>
    <r>
      <rPr>
        <b/>
        <vertAlign val="superscript"/>
        <sz val="14"/>
        <rFont val="Arial"/>
        <family val="2"/>
      </rPr>
      <t>1</t>
    </r>
    <r>
      <rPr>
        <b/>
        <sz val="14"/>
        <rFont val="Arial"/>
        <family val="2"/>
      </rPr>
      <t xml:space="preserve"> - 2013</t>
    </r>
  </si>
  <si>
    <t>n=1,950</t>
  </si>
  <si>
    <t>Total providers =1,950</t>
  </si>
  <si>
    <r>
      <t>Table 1.7.  Income and Expense</t>
    </r>
    <r>
      <rPr>
        <b/>
        <vertAlign val="superscript"/>
        <sz val="14"/>
        <rFont val="Arial"/>
        <family val="2"/>
      </rPr>
      <t>1</t>
    </r>
    <r>
      <rPr>
        <b/>
        <sz val="14"/>
        <rFont val="Arial"/>
        <family val="2"/>
      </rPr>
      <t xml:space="preserve"> by Organization Type -  2013</t>
    </r>
  </si>
  <si>
    <t>Grand total 2013</t>
  </si>
  <si>
    <t>in ACCME Annual Report - 2013</t>
  </si>
  <si>
    <t>Table 2.1. Size of the CME Enterprise - 2013</t>
  </si>
  <si>
    <r>
      <t>n=1,273</t>
    </r>
    <r>
      <rPr>
        <b/>
        <vertAlign val="superscript"/>
        <sz val="11"/>
        <color indexed="8"/>
        <rFont val="Calibri"/>
        <family val="2"/>
      </rPr>
      <t>1</t>
    </r>
  </si>
  <si>
    <r>
      <t>Grand total 2013</t>
    </r>
    <r>
      <rPr>
        <b/>
        <vertAlign val="superscript"/>
        <sz val="9"/>
        <color indexed="8"/>
        <rFont val="Arial"/>
        <family val="2"/>
      </rPr>
      <t>2</t>
    </r>
  </si>
  <si>
    <r>
      <rPr>
        <vertAlign val="superscript"/>
        <sz val="9"/>
        <color indexed="8"/>
        <rFont val="Arial"/>
        <family val="2"/>
      </rPr>
      <t>1</t>
    </r>
    <r>
      <rPr>
        <sz val="9"/>
        <color indexed="8"/>
        <rFont val="Arial"/>
        <family val="2"/>
      </rPr>
      <t xml:space="preserve"> The number of state-accredited providers has declined in recent years, due to a variety of factors.  In some cases, providers that withdrew their accreditation status continue to offer CME through partnerships (joint providerships) with accredited providers.</t>
    </r>
  </si>
  <si>
    <r>
      <rPr>
        <vertAlign val="superscript"/>
        <sz val="9"/>
        <color indexed="8"/>
        <rFont val="Arial"/>
        <family val="2"/>
      </rPr>
      <t>2</t>
    </r>
    <r>
      <rPr>
        <sz val="9"/>
        <color indexed="8"/>
        <rFont val="Arial"/>
        <family val="2"/>
      </rPr>
      <t xml:space="preserve"> In 2012, 21 of the 43 state medical societies recognized as accreditors by the ACCME chose to use the Program and Activity Reporting System (PARS) for collecting data from their accredited providers, representing 576 of the 1,319 state-accredited providers.  In 2013 PARS use increased to 29 of 43 accreditors representing 764 of the 1,273 state-accredited providers. The implementation of PARS enabled the accreditors to better ensure that providers submit data in accordance with the ACCME’s definitions and terms. This review resulted in significant changes in reporting for various activity formats.</t>
    </r>
  </si>
  <si>
    <r>
      <rPr>
        <vertAlign val="superscript"/>
        <sz val="9"/>
        <color indexed="8"/>
        <rFont val="Arial"/>
        <family val="2"/>
      </rPr>
      <t>3</t>
    </r>
    <r>
      <rPr>
        <sz val="9"/>
        <color indexed="8"/>
        <rFont val="Arial"/>
        <family val="2"/>
      </rPr>
      <t xml:space="preserve"> The grand total number of activities decreased significantly from 2006 to 2007 due to clarification of ACCME’s definitions related to regularly scheduled series (RSS). Prior to 2007 providers reported each session within the series as an activity; since then they have reported each series (comprising multiple, ongoing sessions) as an activity. Please see the glossary at the end of this report for more information.</t>
    </r>
  </si>
  <si>
    <r>
      <t>Grand total 2012</t>
    </r>
    <r>
      <rPr>
        <b/>
        <vertAlign val="superscript"/>
        <sz val="8"/>
        <color indexed="8"/>
        <rFont val="Arial"/>
        <family val="2"/>
      </rPr>
      <t>2</t>
    </r>
  </si>
  <si>
    <t>Table 2.2. Activities by Organization and Activity Type - 2013</t>
  </si>
  <si>
    <t>Table 2.3. Hours of Instruction by Organization and Activity Type - 2013</t>
  </si>
  <si>
    <t>Table 2.4. Physician Participants by Organization and Activity Type - 2013</t>
  </si>
  <si>
    <t>Table 2.5. Nonphysician Participants by Organization and Activity Type - 2013</t>
  </si>
  <si>
    <r>
      <t>Table 2.6.  Income and Expense</t>
    </r>
    <r>
      <rPr>
        <b/>
        <vertAlign val="superscript"/>
        <sz val="14"/>
        <rFont val="Arial"/>
        <family val="2"/>
      </rPr>
      <t>1</t>
    </r>
    <r>
      <rPr>
        <b/>
        <sz val="14"/>
        <rFont val="Arial"/>
        <family val="2"/>
      </rPr>
      <t xml:space="preserve"> - 2013</t>
    </r>
  </si>
  <si>
    <t>Total providers =1,273</t>
  </si>
  <si>
    <r>
      <t>Table 2.7.  Income and Expense</t>
    </r>
    <r>
      <rPr>
        <b/>
        <vertAlign val="superscript"/>
        <sz val="14"/>
        <rFont val="Arial"/>
        <family val="2"/>
      </rPr>
      <t>1</t>
    </r>
    <r>
      <rPr>
        <b/>
        <sz val="14"/>
        <rFont val="Arial"/>
        <family val="2"/>
      </rPr>
      <t xml:space="preserve"> by Organization Type -  2013</t>
    </r>
  </si>
  <si>
    <r>
      <t>School of medicine</t>
    </r>
    <r>
      <rPr>
        <vertAlign val="superscript"/>
        <sz val="10"/>
        <color indexed="8"/>
        <rFont val="Arial"/>
        <family val="2"/>
      </rPr>
      <t>4</t>
    </r>
  </si>
  <si>
    <r>
      <rPr>
        <vertAlign val="superscript"/>
        <sz val="10"/>
        <rFont val="Arial"/>
        <family val="2"/>
      </rPr>
      <t>4</t>
    </r>
    <r>
      <rPr>
        <sz val="10"/>
        <rFont val="Arial"/>
        <family val="2"/>
      </rPr>
      <t xml:space="preserve"> State medical societies may only accredit schools of medicine that are not accredited by the Liaison Committee on Medical Education (LCME). Schools of medicine that are accredited by the LCME are eligible to be accredited only by the ACCME and may not seek accreditation by a state medical society.</t>
    </r>
  </si>
  <si>
    <t>Table 3.1. Size of the CME Enterprise - 2013</t>
  </si>
  <si>
    <t>n=677</t>
  </si>
  <si>
    <t>Table 3.2. Activities by Organization and Activity Type - 2013</t>
  </si>
  <si>
    <t>Table 3.3. Hours of Instruction by Organization and Activity Type - 2013</t>
  </si>
  <si>
    <t>Table 3.4. Physician Participants by Organization and Activity Type - 2013</t>
  </si>
  <si>
    <t>Table 3.5. Nonphysician Participants by Organization and Activity Type - 2013</t>
  </si>
  <si>
    <r>
      <t>Table 3.6.  Income and Expense</t>
    </r>
    <r>
      <rPr>
        <b/>
        <vertAlign val="superscript"/>
        <sz val="14"/>
        <rFont val="Arial"/>
        <family val="2"/>
      </rPr>
      <t>1</t>
    </r>
    <r>
      <rPr>
        <b/>
        <sz val="14"/>
        <rFont val="Arial"/>
        <family val="2"/>
      </rPr>
      <t xml:space="preserve"> - 2013</t>
    </r>
  </si>
  <si>
    <t>Total providers = 677</t>
  </si>
  <si>
    <r>
      <rPr>
        <vertAlign val="superscript"/>
        <sz val="10"/>
        <rFont val="Arial"/>
        <family val="2"/>
      </rPr>
      <t>1</t>
    </r>
    <r>
      <rPr>
        <sz val="10"/>
        <rFont val="Arial"/>
        <family val="2"/>
      </rPr>
      <t xml:space="preserve"> Accreditors ask providers to report the income and expenses for their individual activities and their overall CME programs. Accreditors do not ask providers to calculate profit. Due to the variety of organizational types and their accounting systems, readers cannot accurately determine or make assumptions about the profitability of CME or cost per participant based on this data.organizational types and their accounting systems, readers cannot accurately determine or make assumptions about the profitability of CME based on this data.</t>
    </r>
  </si>
  <si>
    <r>
      <t>Table 3.7.  Income and Expense</t>
    </r>
    <r>
      <rPr>
        <b/>
        <vertAlign val="superscript"/>
        <sz val="14"/>
        <rFont val="Arial"/>
        <family val="2"/>
      </rPr>
      <t>1</t>
    </r>
    <r>
      <rPr>
        <b/>
        <sz val="14"/>
        <rFont val="Arial"/>
        <family val="2"/>
      </rPr>
      <t xml:space="preserve"> by Organization Type -  2013</t>
    </r>
  </si>
  <si>
    <r>
      <t xml:space="preserve">1 </t>
    </r>
    <r>
      <rPr>
        <sz val="10"/>
        <rFont val="Arial"/>
        <family val="2"/>
      </rPr>
      <t>The ACCME asks providers to report the income and expenses for their individual activities and their overall CME programs. The ACCME do not ask providers to calculate profit. Due to the variety of organizational types and their accounting systems, readers cannot accurately determine or make assumptions about the profitability of CME or cost per participant based on this data.</t>
    </r>
  </si>
  <si>
    <t>Table 3.8. ACCME-Accredited Providers by Organization Type from 1998-2013</t>
  </si>
  <si>
    <t>The number of ACCME-accredited providers grew steadily until 2007. The ACCME lost 58 providers (8%) since 2007. Most of the loss in numbers has been from the following provider types: hospital/health care delivery systems, nonprofit physician membership organizations, and publishing/education companies. The numbers of government or military providers, insurance/managed-care companies, nonprofit other organizations, and schools of medicine, have remained fairly steady. When providers voluntarily withdraw their ACCME accreditation, the ACCME ascertains the reason whenever possible. The most common reason providers give is corporate changes, such as mergers and acquisitions. In addition, smaller providers sometimes withdraw because they have decided to offer CME through partnerships (joint providerships) with larger accredited providers. For that reason, the decline does not necessarily represent a reduction in physicians’ and other health care professionals' access to CME. As illustrated in table 3.1, the number of activities, hours of instruction, physician participants, and nonphysicians has increased since 2010.</t>
  </si>
  <si>
    <t>Table 3.9. CME Activities and Participants with/without Commercial Support - 2013</t>
  </si>
  <si>
    <t>In 2013, the majority of CME activities (83%) did not receive commercial support, accounting for approximately 81% of physician participants, and 79% of nonphysician participants. Seventeen percent of CME activities did receive commercial support, bringing in approximately 19% of physician participants, and 21% of nonphysician participants.</t>
  </si>
  <si>
    <t>Table 3.13. Numbers of Activities, Hours, and Participants without Commercial Support—2013</t>
  </si>
  <si>
    <t>Table 3.11. Numbers of Activities, Hours, and Participants with Commercial Support—2013</t>
  </si>
  <si>
    <t>Table 3.10. Total Numbers of Activities, Hours, and Participants—2013</t>
  </si>
  <si>
    <t>Competence, Performance,  or Patient Outcomes - 2013</t>
  </si>
  <si>
    <t>Figure 3.3. Physician Participants by Activity Types, 2005-2013</t>
  </si>
  <si>
    <t>Figure 3.4. Nonphysician Participants by Activity Types, 2005-2013</t>
  </si>
  <si>
    <t>$1 to $1,000</t>
  </si>
  <si>
    <t>Figure 3.5. Distribution of Monetary Commercial Support - 2013</t>
  </si>
  <si>
    <t>Figure 3.6. CME by Commercial Support and Provider Type, 2013</t>
  </si>
  <si>
    <r>
      <rPr>
        <vertAlign val="superscript"/>
        <sz val="10"/>
        <rFont val="Arial"/>
        <family val="2"/>
      </rPr>
      <t xml:space="preserve">2 </t>
    </r>
    <r>
      <rPr>
        <sz val="10"/>
        <rFont val="Arial"/>
        <family val="2"/>
      </rPr>
      <t>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</si>
  <si>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rPr>
        <vertAlign val="superscript"/>
        <sz val="10"/>
        <rFont val="Arial"/>
        <family val="2"/>
      </rPr>
      <t>2</t>
    </r>
    <r>
      <rPr>
        <sz val="10"/>
        <rFont val="Arial"/>
        <family val="2"/>
      </rPr>
      <t xml:space="preserve">  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</si>
  <si>
    <r>
      <rPr>
        <vertAlign val="superscript"/>
        <sz val="10"/>
        <rFont val="Arial"/>
        <family val="2"/>
      </rPr>
      <t>2</t>
    </r>
    <r>
      <rPr>
        <sz val="10"/>
        <rFont val="Arial"/>
        <family val="2"/>
      </rPr>
      <t xml:space="preserve"> Income from other sources represents income other than commercial support and advertising and exhibits income.  Examples of Income from other sources include participant registration fees, government grants, private donations, and allocations from a provider's parent organization or other internal departments.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</si>
</sst>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_);_(* \(#,##0\);_(* &quot;-&quot;??_);_(@_)"/>
    <numFmt numFmtId="166" formatCode="_(&quot;$&quot;* #,##0_);_(&quot;$&quot;* \(#,##0\);_(&quot;$&quot;* &quot;-&quot;??_);_(@_)"/>
    <numFmt numFmtId="167" formatCode="0.0%"/>
  </numFmts>
  <fonts count="114">
    <font>
      <sz val="11"/>
      <color theme="1"/>
      <name val="Calibri"/>
      <family val="2"/>
    </font>
    <font>
      <sz val="11"/>
      <color indexed="8"/>
      <name val="Calibri"/>
      <family val="2"/>
    </font>
    <font>
      <b/>
      <sz val="11"/>
      <color indexed="8"/>
      <name val="Calibri"/>
      <family val="2"/>
    </font>
    <font>
      <b/>
      <sz val="9"/>
      <color indexed="8"/>
      <name val="Arial"/>
      <family val="2"/>
    </font>
    <font>
      <sz val="9"/>
      <color indexed="8"/>
      <name val="Arial"/>
      <family val="2"/>
    </font>
    <font>
      <b/>
      <vertAlign val="superscript"/>
      <sz val="8"/>
      <color indexed="8"/>
      <name val="Arial"/>
      <family val="2"/>
    </font>
    <font>
      <sz val="8"/>
      <color indexed="8"/>
      <name val="Arial"/>
      <family val="2"/>
    </font>
    <font>
      <b/>
      <sz val="8"/>
      <color indexed="8"/>
      <name val="Arial"/>
      <family val="2"/>
    </font>
    <font>
      <b/>
      <vertAlign val="superscript"/>
      <sz val="11"/>
      <color indexed="8"/>
      <name val="Calibri"/>
      <family val="2"/>
    </font>
    <font>
      <b/>
      <sz val="10"/>
      <color indexed="8"/>
      <name val="Arial"/>
      <family val="2"/>
    </font>
    <font>
      <vertAlign val="superscript"/>
      <sz val="9"/>
      <color indexed="8"/>
      <name val="Arial"/>
      <family val="2"/>
    </font>
    <font>
      <sz val="10"/>
      <name val="Arial"/>
      <family val="2"/>
    </font>
    <font>
      <sz val="13"/>
      <name val="Arial"/>
      <family val="2"/>
    </font>
    <font>
      <b/>
      <sz val="16"/>
      <name val="Arial"/>
      <family val="2"/>
    </font>
    <font>
      <sz val="16"/>
      <name val="Arial"/>
      <family val="2"/>
    </font>
    <font>
      <b/>
      <sz val="20"/>
      <name val="Arial"/>
      <family val="2"/>
    </font>
    <font>
      <sz val="14"/>
      <name val="Arial"/>
      <family val="2"/>
    </font>
    <font>
      <b/>
      <sz val="13"/>
      <name val="Arial"/>
      <family val="2"/>
    </font>
    <font>
      <b/>
      <sz val="14"/>
      <name val="Arial"/>
      <family val="2"/>
    </font>
    <font>
      <b/>
      <vertAlign val="superscript"/>
      <sz val="14"/>
      <name val="Arial"/>
      <family val="2"/>
    </font>
    <font>
      <b/>
      <sz val="12"/>
      <name val="Arial"/>
      <family val="2"/>
    </font>
    <font>
      <b/>
      <sz val="11"/>
      <name val="Arial"/>
      <family val="2"/>
    </font>
    <font>
      <b/>
      <vertAlign val="superscript"/>
      <sz val="11"/>
      <name val="Arial"/>
      <family val="2"/>
    </font>
    <font>
      <sz val="11"/>
      <name val="Arial"/>
      <family val="2"/>
    </font>
    <font>
      <vertAlign val="superscript"/>
      <sz val="11"/>
      <name val="Arial"/>
      <family val="2"/>
    </font>
    <font>
      <vertAlign val="superscript"/>
      <sz val="10"/>
      <name val="Arial"/>
      <family val="2"/>
    </font>
    <font>
      <sz val="12"/>
      <name val="Arial"/>
      <family val="2"/>
    </font>
    <font>
      <b/>
      <sz val="10"/>
      <name val="Arial"/>
      <family val="2"/>
    </font>
    <font>
      <b/>
      <vertAlign val="superscript"/>
      <sz val="10"/>
      <name val="Arial"/>
      <family val="2"/>
    </font>
    <font>
      <sz val="10"/>
      <color indexed="8"/>
      <name val="Arial"/>
      <family val="2"/>
    </font>
    <font>
      <vertAlign val="superscript"/>
      <sz val="10"/>
      <color indexed="8"/>
      <name val="Arial"/>
      <family val="2"/>
    </font>
    <font>
      <sz val="12"/>
      <color indexed="8"/>
      <name val="Calibri"/>
      <family val="2"/>
    </font>
    <font>
      <sz val="7"/>
      <color indexed="8"/>
      <name val="Times New Roman"/>
      <family val="1"/>
    </font>
    <font>
      <b/>
      <vertAlign val="superscript"/>
      <sz val="9"/>
      <color indexed="8"/>
      <name val="Arial"/>
      <family val="2"/>
    </font>
    <font>
      <b/>
      <sz val="11"/>
      <color indexed="8"/>
      <name val="Arial"/>
      <family val="2"/>
    </font>
    <font>
      <b/>
      <u val="single"/>
      <sz val="11"/>
      <color indexed="8"/>
      <name val="Arial"/>
      <family val="2"/>
    </font>
    <font>
      <b/>
      <u val="single"/>
      <sz val="20"/>
      <name val="Arial"/>
      <family val="2"/>
    </font>
    <font>
      <b/>
      <u val="single"/>
      <sz val="14"/>
      <name val="Arial"/>
      <family val="2"/>
    </font>
    <font>
      <vertAlign val="superscript"/>
      <sz val="11"/>
      <color indexed="8"/>
      <name val="Calibri"/>
      <family val="2"/>
    </font>
    <font>
      <b/>
      <sz val="22"/>
      <name val="Arial"/>
      <family val="2"/>
    </font>
    <font>
      <b/>
      <u val="single"/>
      <sz val="22"/>
      <name val="Arial"/>
      <family val="2"/>
    </font>
    <font>
      <sz val="12"/>
      <color indexed="8"/>
      <name val="Arial"/>
      <family val="2"/>
    </font>
    <font>
      <b/>
      <sz val="12"/>
      <color indexed="8"/>
      <name val="Arial"/>
      <family val="2"/>
    </font>
    <font>
      <b/>
      <sz val="13"/>
      <color indexed="8"/>
      <name val="Arial"/>
      <family val="2"/>
    </font>
    <font>
      <b/>
      <u val="single"/>
      <sz val="13"/>
      <color indexed="8"/>
      <name val="Arial"/>
      <family val="2"/>
    </font>
    <font>
      <sz val="13"/>
      <color indexed="8"/>
      <name val="Arial"/>
      <family val="2"/>
    </font>
    <font>
      <b/>
      <sz val="15"/>
      <color indexed="8"/>
      <name val="Arial"/>
      <family val="2"/>
    </font>
    <font>
      <b/>
      <sz val="16"/>
      <color indexed="8"/>
      <name val="Arial"/>
      <family val="2"/>
    </font>
    <font>
      <b/>
      <u val="single"/>
      <sz val="15"/>
      <color indexed="8"/>
      <name val="Arial"/>
      <family val="2"/>
    </font>
    <font>
      <sz val="11"/>
      <color indexed="8"/>
      <name val="Arial"/>
      <family val="2"/>
    </font>
    <font>
      <sz val="11"/>
      <color indexed="8"/>
      <name val="Cambria"/>
      <family val="2"/>
    </font>
    <font>
      <b/>
      <u val="single"/>
      <sz val="12"/>
      <color indexed="8"/>
      <name val="Arial"/>
      <family val="2"/>
    </font>
    <font>
      <sz val="16"/>
      <color indexed="8"/>
      <name val="Arial"/>
      <family val="2"/>
    </font>
    <font>
      <sz val="14"/>
      <color indexed="8"/>
      <name val="Arial"/>
      <family val="2"/>
    </font>
    <font>
      <b/>
      <sz val="14"/>
      <color indexed="8"/>
      <name val="Arial"/>
      <family val="2"/>
    </font>
    <font>
      <u val="single"/>
      <sz val="11"/>
      <color indexed="12"/>
      <name val="Calibri"/>
      <family val="2"/>
    </font>
    <font>
      <sz val="14"/>
      <color indexed="8"/>
      <name val="Calibri"/>
      <family val="2"/>
    </font>
    <font>
      <vertAlign val="superscrip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8"/>
      <color theme="1"/>
      <name val="Arial"/>
      <family val="2"/>
    </font>
    <font>
      <b/>
      <sz val="8"/>
      <color rgb="FF000000"/>
      <name val="Arial"/>
      <family val="2"/>
    </font>
    <font>
      <sz val="8"/>
      <color rgb="FF000000"/>
      <name val="Arial"/>
      <family val="2"/>
    </font>
    <font>
      <sz val="12"/>
      <color theme="1"/>
      <name val="Calibri"/>
      <family val="2"/>
    </font>
    <font>
      <sz val="7"/>
      <color theme="1"/>
      <name val="Times New Roman"/>
      <family val="1"/>
    </font>
    <font>
      <b/>
      <sz val="8"/>
      <color theme="1"/>
      <name val="Arial"/>
      <family val="2"/>
    </font>
    <font>
      <b/>
      <sz val="11"/>
      <color theme="1"/>
      <name val="Arial"/>
      <family val="2"/>
    </font>
    <font>
      <sz val="10"/>
      <color theme="1"/>
      <name val="Arial"/>
      <family val="2"/>
    </font>
    <font>
      <sz val="12"/>
      <color theme="1"/>
      <name val="Arial"/>
      <family val="2"/>
    </font>
    <font>
      <b/>
      <sz val="12"/>
      <color theme="1"/>
      <name val="Arial"/>
      <family val="2"/>
    </font>
    <font>
      <b/>
      <sz val="16"/>
      <color theme="1"/>
      <name val="Arial"/>
      <family val="2"/>
    </font>
    <font>
      <sz val="11"/>
      <color theme="1"/>
      <name val="Arial"/>
      <family val="2"/>
    </font>
    <font>
      <sz val="11"/>
      <color theme="1"/>
      <name val="Cambria"/>
      <family val="2"/>
    </font>
    <font>
      <sz val="16"/>
      <color theme="1"/>
      <name val="Arial"/>
      <family val="2"/>
    </font>
    <font>
      <b/>
      <sz val="12"/>
      <color rgb="FF000000"/>
      <name val="Arial"/>
      <family val="2"/>
    </font>
    <font>
      <b/>
      <sz val="10"/>
      <color theme="1"/>
      <name val="Arial"/>
      <family val="2"/>
    </font>
    <font>
      <sz val="14"/>
      <color theme="1"/>
      <name val="Arial"/>
      <family val="2"/>
    </font>
    <font>
      <vertAlign val="superscript"/>
      <sz val="12"/>
      <color theme="1"/>
      <name val="Arial"/>
      <family val="2"/>
    </font>
    <font>
      <sz val="14"/>
      <color theme="1"/>
      <name val="Calibri"/>
      <family val="2"/>
    </font>
    <font>
      <b/>
      <sz val="13"/>
      <color theme="1"/>
      <name val="Arial"/>
      <family val="2"/>
    </font>
    <font>
      <sz val="13"/>
      <color theme="1"/>
      <name val="Arial"/>
      <family val="2"/>
    </font>
    <font>
      <b/>
      <sz val="1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color rgb="FFC00000"/>
      </top>
      <bottom style="medium">
        <color rgb="FFC00000"/>
      </bottom>
    </border>
    <border>
      <left/>
      <right/>
      <top/>
      <bottom style="medium">
        <color rgb="FFC00000"/>
      </bottom>
    </border>
    <border>
      <left/>
      <right/>
      <top/>
      <bottom style="thick">
        <color rgb="FFC00000"/>
      </bottom>
    </border>
    <border>
      <left/>
      <right/>
      <top style="thin">
        <color rgb="FFC00000"/>
      </top>
      <bottom style="thin">
        <color rgb="FFC00000"/>
      </bottom>
    </border>
    <border>
      <left/>
      <right/>
      <top style="thin">
        <color rgb="FFC00000"/>
      </top>
      <bottom/>
    </border>
    <border>
      <left/>
      <right/>
      <top style="thick">
        <color rgb="FFC00000"/>
      </top>
      <bottom style="thick">
        <color rgb="FFC00000"/>
      </bottom>
    </border>
    <border>
      <left/>
      <right/>
      <top style="medium">
        <color rgb="FFC00000"/>
      </top>
      <bottom style="thin">
        <color rgb="FFC00000"/>
      </bottom>
    </border>
    <border>
      <left/>
      <right/>
      <top style="thin">
        <color rgb="FFC00000"/>
      </top>
      <bottom style="medium">
        <color rgb="FFC00000"/>
      </bottom>
    </border>
    <border>
      <left/>
      <right/>
      <top/>
      <bottom style="thin">
        <color rgb="FFC00000"/>
      </bottom>
    </border>
    <border>
      <left/>
      <right/>
      <top style="thick">
        <color rgb="FFC00000"/>
      </top>
      <bottom style="thin">
        <color rgb="FFC00000"/>
      </bottom>
    </border>
    <border>
      <left/>
      <right/>
      <top style="medium">
        <color rgb="FFC00000"/>
      </top>
      <bottom style="medium">
        <color rgb="FFC00000"/>
      </bottom>
    </border>
    <border>
      <left/>
      <right style="thin">
        <color rgb="FFC00000"/>
      </right>
      <top style="thin">
        <color rgb="FFC00000"/>
      </top>
      <bottom style="thin">
        <color rgb="FFC00000"/>
      </bottom>
    </border>
    <border>
      <left style="thin">
        <color rgb="FFC00000"/>
      </left>
      <right/>
      <top style="thin">
        <color rgb="FFC00000"/>
      </top>
      <bottom style="thin">
        <color rgb="FFC00000"/>
      </bottom>
    </border>
    <border>
      <left/>
      <right style="thin">
        <color rgb="FFC00000"/>
      </right>
      <top/>
      <bottom style="thin">
        <color rgb="FFC00000"/>
      </bottom>
    </border>
    <border>
      <left style="thin">
        <color rgb="FFC00000"/>
      </left>
      <right/>
      <top/>
      <bottom style="thin">
        <color rgb="FFC00000"/>
      </bottom>
    </border>
    <border>
      <left/>
      <right style="thin">
        <color rgb="FFC00000"/>
      </right>
      <top/>
      <bottom/>
    </border>
    <border>
      <left style="thin">
        <color rgb="FFC00000"/>
      </left>
      <right/>
      <top/>
      <bottom/>
    </border>
    <border>
      <left style="thin"/>
      <right style="medium"/>
      <top/>
      <bottom style="medium"/>
    </border>
    <border>
      <left style="thin"/>
      <right/>
      <top/>
      <bottom style="medium"/>
    </border>
    <border>
      <left style="medium"/>
      <right/>
      <top/>
      <bottom style="medium"/>
    </border>
    <border>
      <left style="thin"/>
      <right style="medium"/>
      <top/>
      <bottom/>
    </border>
    <border>
      <left style="thin"/>
      <right/>
      <top/>
      <bottom/>
    </border>
    <border>
      <left style="medium"/>
      <right/>
      <top/>
      <bottom/>
    </border>
    <border>
      <left style="thin"/>
      <right style="medium"/>
      <top style="medium"/>
      <bottom/>
    </border>
    <border>
      <left style="thin"/>
      <right/>
      <top style="medium"/>
      <bottom/>
    </border>
    <border>
      <left style="medium"/>
      <right/>
      <top style="medium"/>
      <bottom/>
    </border>
    <border>
      <left style="thin"/>
      <right style="medium"/>
      <top/>
      <bottom style="thin"/>
    </border>
    <border>
      <left style="thin"/>
      <right/>
      <top/>
      <bottom style="thin"/>
    </border>
    <border>
      <left style="medium"/>
      <right/>
      <top/>
      <bottom style="thin"/>
    </border>
    <border>
      <left style="thin"/>
      <right style="medium"/>
      <top style="medium"/>
      <bottom style="thin"/>
    </border>
    <border>
      <left style="thin"/>
      <right/>
      <top style="medium"/>
      <bottom style="thin"/>
    </border>
    <border>
      <left style="medium"/>
      <right/>
      <top style="medium"/>
      <bottom style="thin"/>
    </border>
    <border>
      <left style="thin"/>
      <right style="thin"/>
      <top/>
      <bottom style="medium"/>
    </border>
    <border>
      <left style="thin"/>
      <right style="thin"/>
      <top/>
      <bottom/>
    </border>
    <border>
      <left style="thin"/>
      <right style="thin"/>
      <top/>
      <bottom style="thin"/>
    </border>
    <border>
      <left style="thin"/>
      <right style="thin"/>
      <top style="medium"/>
      <bottom/>
    </border>
    <border>
      <left/>
      <right/>
      <top/>
      <bottom style="thin">
        <color rgb="FFFF0000"/>
      </bottom>
    </border>
    <border>
      <left/>
      <right/>
      <top style="thick">
        <color rgb="FFC00000"/>
      </top>
      <bottom/>
    </border>
    <border>
      <left style="thin">
        <color rgb="FFC00000"/>
      </left>
      <right/>
      <top style="thick">
        <color rgb="FFC00000"/>
      </top>
      <bottom style="thin">
        <color rgb="FFC00000"/>
      </bottom>
    </border>
    <border>
      <left/>
      <right style="thin">
        <color rgb="FFC00000"/>
      </right>
      <top style="thick">
        <color rgb="FFC00000"/>
      </top>
      <bottom style="thin">
        <color rgb="FFC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11" fillId="0" borderId="0">
      <alignment/>
      <protection/>
    </xf>
    <xf numFmtId="0" fontId="11" fillId="0" borderId="0">
      <alignment/>
      <protection/>
    </xf>
    <xf numFmtId="0" fontId="29" fillId="0" borderId="0">
      <alignment/>
      <protection/>
    </xf>
    <xf numFmtId="0" fontId="29"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29">
    <xf numFmtId="0" fontId="0" fillId="0" borderId="0" xfId="0" applyFont="1" applyAlignment="1">
      <alignment/>
    </xf>
    <xf numFmtId="0" fontId="90" fillId="0" borderId="10" xfId="0" applyFont="1" applyBorder="1" applyAlignment="1">
      <alignment vertical="center"/>
    </xf>
    <xf numFmtId="0" fontId="91" fillId="0" borderId="0" xfId="0" applyFont="1" applyAlignment="1">
      <alignment horizontal="left" vertical="center" indent="1"/>
    </xf>
    <xf numFmtId="3" fontId="91" fillId="0" borderId="0" xfId="0" applyNumberFormat="1" applyFont="1" applyAlignment="1">
      <alignment horizontal="right" vertical="center" wrapText="1"/>
    </xf>
    <xf numFmtId="3" fontId="91" fillId="0" borderId="0" xfId="0" applyNumberFormat="1" applyFont="1" applyAlignment="1">
      <alignment horizontal="right" vertical="center" wrapText="1" indent="1"/>
    </xf>
    <xf numFmtId="0" fontId="91" fillId="0" borderId="0" xfId="0" applyFont="1" applyAlignment="1">
      <alignment horizontal="right" vertical="center" wrapText="1"/>
    </xf>
    <xf numFmtId="0" fontId="91" fillId="0" borderId="0" xfId="0" applyFont="1" applyAlignment="1">
      <alignment horizontal="right" vertical="center" wrapText="1" indent="1"/>
    </xf>
    <xf numFmtId="0" fontId="91" fillId="0" borderId="11" xfId="0" applyFont="1" applyBorder="1" applyAlignment="1">
      <alignment horizontal="left" vertical="center" indent="1"/>
    </xf>
    <xf numFmtId="0" fontId="91" fillId="0" borderId="11" xfId="0" applyFont="1" applyBorder="1" applyAlignment="1">
      <alignment horizontal="right" vertical="center" wrapText="1"/>
    </xf>
    <xf numFmtId="0" fontId="91" fillId="0" borderId="11" xfId="0" applyFont="1" applyBorder="1" applyAlignment="1">
      <alignment horizontal="right" vertical="center" wrapText="1" indent="1"/>
    </xf>
    <xf numFmtId="3" fontId="91" fillId="0" borderId="11" xfId="0" applyNumberFormat="1" applyFont="1" applyBorder="1" applyAlignment="1">
      <alignment horizontal="right" vertical="center" wrapText="1" indent="1"/>
    </xf>
    <xf numFmtId="0" fontId="91" fillId="0" borderId="12" xfId="0" applyFont="1" applyBorder="1" applyAlignment="1">
      <alignment horizontal="left" vertical="center" indent="1"/>
    </xf>
    <xf numFmtId="3" fontId="91" fillId="0" borderId="12" xfId="0" applyNumberFormat="1" applyFont="1" applyBorder="1" applyAlignment="1">
      <alignment horizontal="right" vertical="center" wrapText="1"/>
    </xf>
    <xf numFmtId="3" fontId="91" fillId="0" borderId="12" xfId="0" applyNumberFormat="1" applyFont="1" applyBorder="1" applyAlignment="1">
      <alignment horizontal="right" vertical="center" wrapText="1" indent="1"/>
    </xf>
    <xf numFmtId="0" fontId="90" fillId="0" borderId="11" xfId="0" applyFont="1" applyBorder="1" applyAlignment="1">
      <alignment vertical="center"/>
    </xf>
    <xf numFmtId="0" fontId="91" fillId="0" borderId="0" xfId="0" applyFont="1" applyAlignment="1">
      <alignment horizontal="left" vertical="center" indent="2"/>
    </xf>
    <xf numFmtId="0" fontId="90" fillId="0" borderId="0" xfId="0" applyFont="1" applyAlignment="1">
      <alignment horizontal="right" vertical="center" wrapText="1"/>
    </xf>
    <xf numFmtId="3" fontId="90" fillId="0" borderId="0" xfId="0" applyNumberFormat="1" applyFont="1" applyAlignment="1">
      <alignment horizontal="right" vertical="center" wrapText="1"/>
    </xf>
    <xf numFmtId="3" fontId="90" fillId="0" borderId="0" xfId="0" applyNumberFormat="1" applyFont="1" applyAlignment="1">
      <alignment horizontal="right" vertical="center" wrapText="1" indent="1"/>
    </xf>
    <xf numFmtId="0" fontId="92" fillId="0" borderId="0" xfId="0" applyFont="1" applyAlignment="1">
      <alignment horizontal="left" vertical="center" indent="1"/>
    </xf>
    <xf numFmtId="0" fontId="92" fillId="0" borderId="0" xfId="0" applyFont="1" applyAlignment="1">
      <alignment horizontal="right" vertical="center" wrapText="1"/>
    </xf>
    <xf numFmtId="0" fontId="92" fillId="0" borderId="0" xfId="0" applyFont="1" applyAlignment="1">
      <alignment horizontal="right" vertical="center" wrapText="1" indent="1"/>
    </xf>
    <xf numFmtId="0" fontId="93" fillId="0" borderId="12" xfId="0" applyFont="1" applyBorder="1" applyAlignment="1">
      <alignment horizontal="left" vertical="center" indent="1"/>
    </xf>
    <xf numFmtId="3" fontId="94" fillId="0" borderId="12" xfId="0" applyNumberFormat="1" applyFont="1" applyBorder="1" applyAlignment="1">
      <alignment horizontal="right" vertical="center" wrapText="1"/>
    </xf>
    <xf numFmtId="3" fontId="94" fillId="0" borderId="12" xfId="0" applyNumberFormat="1" applyFont="1" applyBorder="1" applyAlignment="1">
      <alignment horizontal="right" vertical="center" wrapText="1" indent="1"/>
    </xf>
    <xf numFmtId="0" fontId="88" fillId="0" borderId="0" xfId="0" applyFont="1" applyAlignment="1">
      <alignment/>
    </xf>
    <xf numFmtId="0" fontId="90" fillId="0" borderId="0" xfId="0" applyFont="1" applyAlignment="1">
      <alignment vertical="center"/>
    </xf>
    <xf numFmtId="0" fontId="90" fillId="0" borderId="0" xfId="0" applyFont="1" applyAlignment="1">
      <alignment vertical="center" wrapText="1"/>
    </xf>
    <xf numFmtId="0" fontId="90" fillId="0" borderId="10" xfId="0" applyFont="1" applyBorder="1" applyAlignment="1">
      <alignment/>
    </xf>
    <xf numFmtId="0" fontId="11" fillId="0" borderId="0" xfId="0" applyFont="1" applyAlignment="1">
      <alignment/>
    </xf>
    <xf numFmtId="0" fontId="12" fillId="0" borderId="0" xfId="0" applyFont="1" applyAlignment="1">
      <alignment/>
    </xf>
    <xf numFmtId="3" fontId="13" fillId="33" borderId="13" xfId="0" applyNumberFormat="1" applyFont="1" applyFill="1" applyBorder="1" applyAlignment="1">
      <alignment horizontal="right" wrapText="1"/>
    </xf>
    <xf numFmtId="3" fontId="14" fillId="0" borderId="0" xfId="0" applyNumberFormat="1" applyFont="1" applyAlignment="1">
      <alignment/>
    </xf>
    <xf numFmtId="3" fontId="13" fillId="0" borderId="0" xfId="0" applyNumberFormat="1" applyFont="1" applyAlignment="1">
      <alignment/>
    </xf>
    <xf numFmtId="3" fontId="14" fillId="0" borderId="0" xfId="0" applyNumberFormat="1" applyFont="1" applyAlignment="1">
      <alignment textRotation="90"/>
    </xf>
    <xf numFmtId="3" fontId="14" fillId="0" borderId="13" xfId="0" applyNumberFormat="1" applyFont="1" applyBorder="1" applyAlignment="1">
      <alignment textRotation="90"/>
    </xf>
    <xf numFmtId="3" fontId="13" fillId="0" borderId="13" xfId="0" applyNumberFormat="1" applyFont="1" applyBorder="1" applyAlignment="1">
      <alignment/>
    </xf>
    <xf numFmtId="0" fontId="15" fillId="0" borderId="0" xfId="0" applyFont="1" applyAlignment="1">
      <alignment horizontal="centerContinuous"/>
    </xf>
    <xf numFmtId="3" fontId="13" fillId="0" borderId="0" xfId="0" applyNumberFormat="1" applyFont="1" applyAlignment="1">
      <alignment horizontal="right"/>
    </xf>
    <xf numFmtId="0" fontId="14" fillId="0" borderId="0" xfId="0" applyFont="1" applyAlignment="1">
      <alignment/>
    </xf>
    <xf numFmtId="3" fontId="14" fillId="0" borderId="13" xfId="0" applyNumberFormat="1" applyFont="1" applyBorder="1" applyAlignment="1">
      <alignment/>
    </xf>
    <xf numFmtId="0" fontId="14" fillId="0" borderId="13" xfId="0" applyFont="1" applyBorder="1" applyAlignment="1">
      <alignment/>
    </xf>
    <xf numFmtId="3" fontId="12" fillId="0" borderId="0" xfId="0" applyNumberFormat="1" applyFont="1" applyFill="1" applyBorder="1" applyAlignment="1">
      <alignment/>
    </xf>
    <xf numFmtId="0" fontId="0" fillId="0" borderId="0" xfId="0" applyAlignment="1">
      <alignment horizontal="centerContinuous"/>
    </xf>
    <xf numFmtId="0" fontId="12" fillId="0" borderId="0" xfId="0" applyFont="1" applyAlignment="1">
      <alignment horizontal="centerContinuous"/>
    </xf>
    <xf numFmtId="0" fontId="13" fillId="0" borderId="0" xfId="0" applyFont="1" applyAlignment="1">
      <alignment/>
    </xf>
    <xf numFmtId="0" fontId="12" fillId="0" borderId="0" xfId="0" applyFont="1" applyAlignment="1">
      <alignment wrapText="1"/>
    </xf>
    <xf numFmtId="3" fontId="12" fillId="0" borderId="0" xfId="0" applyNumberFormat="1" applyFont="1" applyAlignment="1">
      <alignment/>
    </xf>
    <xf numFmtId="3" fontId="14" fillId="0" borderId="14" xfId="0" applyNumberFormat="1" applyFont="1" applyBorder="1" applyAlignment="1">
      <alignment textRotation="90"/>
    </xf>
    <xf numFmtId="3" fontId="14" fillId="0" borderId="14" xfId="0" applyNumberFormat="1" applyFont="1" applyBorder="1" applyAlignment="1">
      <alignment/>
    </xf>
    <xf numFmtId="3" fontId="13" fillId="0" borderId="14" xfId="0" applyNumberFormat="1" applyFont="1" applyBorder="1" applyAlignment="1">
      <alignment/>
    </xf>
    <xf numFmtId="0" fontId="12" fillId="0" borderId="0" xfId="0" applyFont="1" applyBorder="1" applyAlignment="1">
      <alignment/>
    </xf>
    <xf numFmtId="0" fontId="0" fillId="0" borderId="0" xfId="0" applyBorder="1" applyAlignment="1">
      <alignment/>
    </xf>
    <xf numFmtId="3" fontId="14" fillId="0" borderId="0" xfId="0" applyNumberFormat="1" applyFont="1" applyBorder="1" applyAlignment="1">
      <alignment textRotation="90"/>
    </xf>
    <xf numFmtId="3" fontId="14" fillId="0" borderId="0" xfId="0" applyNumberFormat="1" applyFont="1" applyBorder="1" applyAlignment="1">
      <alignment/>
    </xf>
    <xf numFmtId="3" fontId="13" fillId="0" borderId="0" xfId="0" applyNumberFormat="1" applyFont="1" applyBorder="1" applyAlignment="1">
      <alignment/>
    </xf>
    <xf numFmtId="3" fontId="17" fillId="0" borderId="0" xfId="0" applyNumberFormat="1" applyFont="1" applyBorder="1" applyAlignment="1">
      <alignment/>
    </xf>
    <xf numFmtId="0" fontId="17" fillId="0" borderId="0" xfId="0" applyFont="1" applyBorder="1" applyAlignment="1">
      <alignment/>
    </xf>
    <xf numFmtId="0" fontId="16" fillId="0" borderId="0" xfId="0" applyFont="1" applyAlignment="1">
      <alignment horizontal="left" wrapText="1"/>
    </xf>
    <xf numFmtId="0" fontId="0" fillId="0" borderId="0" xfId="0" applyAlignment="1">
      <alignment horizontal="center"/>
    </xf>
    <xf numFmtId="0" fontId="20" fillId="0" borderId="0" xfId="0" applyFont="1" applyAlignment="1">
      <alignment horizontal="center"/>
    </xf>
    <xf numFmtId="0" fontId="21" fillId="0" borderId="15" xfId="0" applyFont="1" applyBorder="1" applyAlignment="1">
      <alignment wrapText="1"/>
    </xf>
    <xf numFmtId="0" fontId="21" fillId="0" borderId="15" xfId="0" applyFont="1" applyBorder="1" applyAlignment="1">
      <alignment horizontal="right" wrapText="1"/>
    </xf>
    <xf numFmtId="0" fontId="0" fillId="0" borderId="0" xfId="0" applyAlignment="1">
      <alignment wrapText="1"/>
    </xf>
    <xf numFmtId="0" fontId="23" fillId="0" borderId="0" xfId="0" applyFont="1" applyBorder="1" applyAlignment="1">
      <alignment/>
    </xf>
    <xf numFmtId="42" fontId="23" fillId="0" borderId="0" xfId="0" applyNumberFormat="1" applyFont="1" applyAlignment="1">
      <alignment horizontal="left"/>
    </xf>
    <xf numFmtId="42" fontId="23" fillId="0" borderId="0" xfId="0" applyNumberFormat="1" applyFont="1" applyBorder="1" applyAlignment="1">
      <alignment horizontal="left"/>
    </xf>
    <xf numFmtId="0" fontId="23" fillId="0" borderId="0" xfId="0" applyFont="1" applyAlignment="1">
      <alignment/>
    </xf>
    <xf numFmtId="0" fontId="23" fillId="0" borderId="11" xfId="0" applyFont="1" applyBorder="1" applyAlignment="1">
      <alignment/>
    </xf>
    <xf numFmtId="37" fontId="23" fillId="0" borderId="11" xfId="0" applyNumberFormat="1" applyFont="1" applyBorder="1" applyAlignment="1">
      <alignment horizontal="right"/>
    </xf>
    <xf numFmtId="0" fontId="25" fillId="0" borderId="0" xfId="0" applyFont="1" applyAlignment="1">
      <alignment/>
    </xf>
    <xf numFmtId="42" fontId="0" fillId="0" borderId="0" xfId="0" applyNumberFormat="1" applyAlignment="1">
      <alignment/>
    </xf>
    <xf numFmtId="1" fontId="0" fillId="0" borderId="0" xfId="0" applyNumberFormat="1" applyAlignment="1">
      <alignment/>
    </xf>
    <xf numFmtId="42" fontId="0" fillId="0" borderId="0" xfId="0" applyNumberFormat="1" applyAlignment="1">
      <alignment horizontal="left"/>
    </xf>
    <xf numFmtId="0" fontId="18" fillId="0" borderId="0" xfId="0" applyFont="1" applyAlignment="1">
      <alignment horizontal="centerContinuous"/>
    </xf>
    <xf numFmtId="0" fontId="26" fillId="0" borderId="0" xfId="0" applyFont="1" applyAlignment="1">
      <alignment horizontal="centerContinuous"/>
    </xf>
    <xf numFmtId="42" fontId="26" fillId="0" borderId="0" xfId="0" applyNumberFormat="1" applyFont="1" applyAlignment="1">
      <alignment horizontal="centerContinuous"/>
    </xf>
    <xf numFmtId="1" fontId="26" fillId="0" borderId="0" xfId="0" applyNumberFormat="1" applyFont="1" applyAlignment="1">
      <alignment horizontal="centerContinuous"/>
    </xf>
    <xf numFmtId="0" fontId="27" fillId="0" borderId="16" xfId="0" applyFont="1" applyBorder="1" applyAlignment="1">
      <alignment wrapText="1"/>
    </xf>
    <xf numFmtId="0" fontId="27" fillId="0" borderId="16" xfId="0" applyFont="1" applyBorder="1" applyAlignment="1">
      <alignment horizontal="right" wrapText="1"/>
    </xf>
    <xf numFmtId="42" fontId="27" fillId="0" borderId="16" xfId="0" applyNumberFormat="1" applyFont="1" applyBorder="1" applyAlignment="1">
      <alignment horizontal="right" wrapText="1"/>
    </xf>
    <xf numFmtId="1" fontId="28" fillId="0" borderId="16" xfId="0" applyNumberFormat="1" applyFont="1" applyBorder="1" applyAlignment="1">
      <alignment horizontal="left" wrapText="1"/>
    </xf>
    <xf numFmtId="164" fontId="28" fillId="0" borderId="16" xfId="0" applyNumberFormat="1" applyFont="1" applyBorder="1" applyAlignment="1">
      <alignment horizontal="left"/>
    </xf>
    <xf numFmtId="0" fontId="27" fillId="0" borderId="0" xfId="0" applyFont="1" applyAlignment="1">
      <alignment wrapText="1"/>
    </xf>
    <xf numFmtId="0" fontId="29" fillId="0" borderId="0" xfId="59" applyFont="1" applyFill="1" applyBorder="1" applyAlignment="1">
      <alignment/>
      <protection/>
    </xf>
    <xf numFmtId="165" fontId="29" fillId="0" borderId="0" xfId="42" applyNumberFormat="1" applyFont="1" applyFill="1" applyBorder="1" applyAlignment="1">
      <alignment horizontal="right" wrapText="1"/>
    </xf>
    <xf numFmtId="0" fontId="29" fillId="0" borderId="0" xfId="58" applyFont="1" applyFill="1" applyBorder="1" applyAlignment="1">
      <alignment horizontal="right" wrapText="1"/>
      <protection/>
    </xf>
    <xf numFmtId="166" fontId="29" fillId="0" borderId="0" xfId="58" applyNumberFormat="1" applyFont="1" applyFill="1" applyBorder="1" applyAlignment="1">
      <alignment horizontal="left" wrapText="1"/>
      <protection/>
    </xf>
    <xf numFmtId="44" fontId="29" fillId="0" borderId="0" xfId="58" applyNumberFormat="1" applyFont="1" applyFill="1" applyBorder="1" applyAlignment="1">
      <alignment horizontal="left" wrapText="1"/>
      <protection/>
    </xf>
    <xf numFmtId="44" fontId="29" fillId="0" borderId="0" xfId="58" applyNumberFormat="1" applyFont="1" applyFill="1" applyBorder="1" applyAlignment="1">
      <alignment horizontal="right" wrapText="1"/>
      <protection/>
    </xf>
    <xf numFmtId="1" fontId="29" fillId="0" borderId="0" xfId="58" applyNumberFormat="1" applyFont="1" applyFill="1" applyBorder="1" applyAlignment="1">
      <alignment horizontal="right" wrapText="1"/>
      <protection/>
    </xf>
    <xf numFmtId="42" fontId="29" fillId="0" borderId="0" xfId="58" applyNumberFormat="1" applyFont="1" applyFill="1" applyBorder="1" applyAlignment="1">
      <alignment horizontal="left" wrapText="1"/>
      <protection/>
    </xf>
    <xf numFmtId="42" fontId="29" fillId="0" borderId="0" xfId="58" applyNumberFormat="1" applyFont="1" applyFill="1" applyBorder="1" applyAlignment="1">
      <alignment horizontal="right" wrapText="1"/>
      <protection/>
    </xf>
    <xf numFmtId="0" fontId="27" fillId="0" borderId="17" xfId="0" applyFont="1" applyBorder="1" applyAlignment="1">
      <alignment/>
    </xf>
    <xf numFmtId="165" fontId="27" fillId="0" borderId="17" xfId="42" applyNumberFormat="1" applyFont="1" applyBorder="1" applyAlignment="1">
      <alignment/>
    </xf>
    <xf numFmtId="42" fontId="27" fillId="0" borderId="17" xfId="0" applyNumberFormat="1" applyFont="1" applyBorder="1" applyAlignment="1">
      <alignment/>
    </xf>
    <xf numFmtId="42" fontId="27" fillId="0" borderId="17" xfId="0" applyNumberFormat="1" applyFont="1" applyBorder="1" applyAlignment="1">
      <alignment horizontal="right"/>
    </xf>
    <xf numFmtId="1" fontId="27" fillId="0" borderId="17" xfId="0" applyNumberFormat="1" applyFont="1" applyBorder="1" applyAlignment="1">
      <alignment/>
    </xf>
    <xf numFmtId="42" fontId="27" fillId="0" borderId="17" xfId="0" applyNumberFormat="1" applyFont="1" applyBorder="1" applyAlignment="1">
      <alignment/>
    </xf>
    <xf numFmtId="42" fontId="27" fillId="0" borderId="17" xfId="0" applyNumberFormat="1" applyFont="1" applyBorder="1" applyAlignment="1">
      <alignment horizontal="left"/>
    </xf>
    <xf numFmtId="0" fontId="27" fillId="0" borderId="0" xfId="0" applyFont="1" applyAlignment="1">
      <alignment/>
    </xf>
    <xf numFmtId="0" fontId="0" fillId="0" borderId="16" xfId="0" applyBorder="1" applyAlignment="1">
      <alignment/>
    </xf>
    <xf numFmtId="0" fontId="27" fillId="0" borderId="16" xfId="0" applyFont="1" applyBorder="1" applyAlignment="1">
      <alignment/>
    </xf>
    <xf numFmtId="42" fontId="27" fillId="0" borderId="16" xfId="0" applyNumberFormat="1" applyFont="1" applyBorder="1" applyAlignment="1">
      <alignment/>
    </xf>
    <xf numFmtId="42" fontId="27" fillId="0" borderId="16" xfId="0" applyNumberFormat="1" applyFont="1" applyBorder="1" applyAlignment="1">
      <alignment horizontal="right"/>
    </xf>
    <xf numFmtId="42" fontId="27" fillId="0" borderId="16" xfId="0" applyNumberFormat="1" applyFont="1" applyBorder="1" applyAlignment="1">
      <alignment horizontal="left"/>
    </xf>
    <xf numFmtId="0" fontId="0" fillId="0" borderId="13" xfId="0" applyBorder="1" applyAlignment="1">
      <alignment/>
    </xf>
    <xf numFmtId="0" fontId="27" fillId="0" borderId="13" xfId="0" applyFont="1" applyBorder="1" applyAlignment="1">
      <alignment/>
    </xf>
    <xf numFmtId="165" fontId="27" fillId="0" borderId="13" xfId="42" applyNumberFormat="1" applyFont="1" applyBorder="1" applyAlignment="1">
      <alignment/>
    </xf>
    <xf numFmtId="42" fontId="27" fillId="0" borderId="13" xfId="0" applyNumberFormat="1" applyFont="1" applyBorder="1" applyAlignment="1">
      <alignment/>
    </xf>
    <xf numFmtId="42" fontId="27" fillId="0" borderId="13" xfId="0" applyNumberFormat="1" applyFont="1" applyBorder="1" applyAlignment="1">
      <alignment/>
    </xf>
    <xf numFmtId="42" fontId="11" fillId="0" borderId="13" xfId="0" applyNumberFormat="1" applyFont="1" applyBorder="1" applyAlignment="1">
      <alignment horizontal="right"/>
    </xf>
    <xf numFmtId="42" fontId="27" fillId="0" borderId="13" xfId="0" applyNumberFormat="1" applyFont="1" applyBorder="1" applyAlignment="1">
      <alignment horizontal="left"/>
    </xf>
    <xf numFmtId="0" fontId="27" fillId="0" borderId="0" xfId="0" applyFont="1" applyBorder="1" applyAlignment="1">
      <alignment/>
    </xf>
    <xf numFmtId="165" fontId="27" fillId="0" borderId="0" xfId="42" applyNumberFormat="1" applyFont="1" applyBorder="1" applyAlignment="1">
      <alignment/>
    </xf>
    <xf numFmtId="42" fontId="27" fillId="0" borderId="0" xfId="0" applyNumberFormat="1" applyFont="1" applyBorder="1" applyAlignment="1">
      <alignment/>
    </xf>
    <xf numFmtId="42" fontId="11" fillId="0" borderId="0" xfId="0" applyNumberFormat="1" applyFont="1" applyBorder="1" applyAlignment="1">
      <alignment horizontal="right"/>
    </xf>
    <xf numFmtId="42" fontId="27" fillId="0" borderId="0" xfId="0" applyNumberFormat="1" applyFont="1" applyBorder="1" applyAlignment="1">
      <alignment horizontal="left"/>
    </xf>
    <xf numFmtId="0" fontId="0" fillId="0" borderId="0" xfId="0" applyAlignment="1">
      <alignment horizontal="left"/>
    </xf>
    <xf numFmtId="1" fontId="0" fillId="0" borderId="0" xfId="0" applyNumberFormat="1" applyAlignment="1">
      <alignment horizontal="left"/>
    </xf>
    <xf numFmtId="0" fontId="11" fillId="0" borderId="0" xfId="0" applyFont="1" applyAlignment="1">
      <alignment wrapText="1"/>
    </xf>
    <xf numFmtId="0" fontId="0" fillId="0" borderId="0" xfId="0" applyAlignment="1">
      <alignment wrapText="1"/>
    </xf>
    <xf numFmtId="0" fontId="95" fillId="0" borderId="0" xfId="0" applyFont="1" applyAlignment="1">
      <alignment/>
    </xf>
    <xf numFmtId="0" fontId="0" fillId="0" borderId="0" xfId="0" applyFont="1" applyAlignment="1">
      <alignment/>
    </xf>
    <xf numFmtId="0" fontId="96" fillId="0" borderId="0" xfId="0" applyFont="1" applyAlignment="1">
      <alignment vertical="center"/>
    </xf>
    <xf numFmtId="3" fontId="92" fillId="0" borderId="12" xfId="0" applyNumberFormat="1" applyFont="1" applyBorder="1" applyAlignment="1">
      <alignment horizontal="right" vertical="center" wrapText="1" indent="1"/>
    </xf>
    <xf numFmtId="3" fontId="92" fillId="0" borderId="12" xfId="0" applyNumberFormat="1" applyFont="1" applyBorder="1" applyAlignment="1">
      <alignment horizontal="right" vertical="center" wrapText="1"/>
    </xf>
    <xf numFmtId="0" fontId="97" fillId="0" borderId="12" xfId="0" applyFont="1" applyBorder="1" applyAlignment="1">
      <alignment horizontal="left" vertical="center" indent="1"/>
    </xf>
    <xf numFmtId="0" fontId="90" fillId="0" borderId="0" xfId="0" applyFont="1" applyAlignment="1">
      <alignment horizontal="left" indent="1"/>
    </xf>
    <xf numFmtId="0" fontId="90" fillId="0" borderId="0" xfId="0" applyFont="1" applyAlignment="1">
      <alignment horizontal="right" vertical="center" wrapText="1" indent="1"/>
    </xf>
    <xf numFmtId="0" fontId="97" fillId="0" borderId="0" xfId="0" applyFont="1" applyAlignment="1">
      <alignment horizontal="right" vertical="center" wrapText="1"/>
    </xf>
    <xf numFmtId="0" fontId="90" fillId="0" borderId="0" xfId="0" applyFont="1" applyAlignment="1">
      <alignment horizontal="right" vertical="center" indent="1"/>
    </xf>
    <xf numFmtId="0" fontId="91" fillId="0" borderId="10" xfId="0" applyFont="1" applyBorder="1" applyAlignment="1">
      <alignment horizontal="right" vertical="center" wrapText="1"/>
    </xf>
    <xf numFmtId="0" fontId="98" fillId="0" borderId="0" xfId="0" applyFont="1" applyAlignment="1">
      <alignment vertical="top"/>
    </xf>
    <xf numFmtId="0" fontId="98" fillId="0" borderId="0" xfId="0" applyFont="1" applyAlignment="1">
      <alignment horizontal="center" vertical="center"/>
    </xf>
    <xf numFmtId="3" fontId="12" fillId="0" borderId="0" xfId="0" applyNumberFormat="1" applyFont="1" applyBorder="1" applyAlignment="1">
      <alignment/>
    </xf>
    <xf numFmtId="3" fontId="13" fillId="0" borderId="18" xfId="0" applyNumberFormat="1" applyFont="1" applyBorder="1" applyAlignment="1">
      <alignment/>
    </xf>
    <xf numFmtId="0" fontId="14" fillId="0" borderId="18" xfId="0" applyFont="1" applyBorder="1" applyAlignment="1">
      <alignment/>
    </xf>
    <xf numFmtId="0" fontId="0" fillId="0" borderId="11" xfId="0" applyBorder="1" applyAlignment="1">
      <alignment/>
    </xf>
    <xf numFmtId="0" fontId="0" fillId="0" borderId="14" xfId="0" applyBorder="1" applyAlignment="1">
      <alignment/>
    </xf>
    <xf numFmtId="0" fontId="21" fillId="0" borderId="19" xfId="0" applyFont="1" applyBorder="1" applyAlignment="1">
      <alignment horizontal="right" wrapText="1"/>
    </xf>
    <xf numFmtId="0" fontId="21" fillId="0" borderId="19" xfId="0" applyFont="1" applyBorder="1" applyAlignment="1">
      <alignment wrapText="1"/>
    </xf>
    <xf numFmtId="0" fontId="0" fillId="0" borderId="12" xfId="0" applyBorder="1" applyAlignment="1">
      <alignment/>
    </xf>
    <xf numFmtId="42" fontId="27" fillId="0" borderId="13" xfId="0" applyNumberFormat="1" applyFont="1" applyBorder="1" applyAlignment="1">
      <alignment horizontal="right"/>
    </xf>
    <xf numFmtId="42" fontId="29" fillId="0" borderId="13" xfId="58" applyNumberFormat="1" applyFont="1" applyFill="1" applyBorder="1" applyAlignment="1">
      <alignment horizontal="right" wrapText="1"/>
      <protection/>
    </xf>
    <xf numFmtId="3" fontId="27" fillId="0" borderId="13" xfId="0" applyNumberFormat="1" applyFont="1" applyBorder="1" applyAlignment="1">
      <alignment/>
    </xf>
    <xf numFmtId="1" fontId="27" fillId="0" borderId="16" xfId="0" applyNumberFormat="1" applyFont="1" applyBorder="1" applyAlignment="1">
      <alignment/>
    </xf>
    <xf numFmtId="42" fontId="0" fillId="0" borderId="20" xfId="0" applyNumberFormat="1" applyBorder="1" applyAlignment="1">
      <alignment/>
    </xf>
    <xf numFmtId="42" fontId="0" fillId="0" borderId="20" xfId="0" applyNumberFormat="1" applyBorder="1" applyAlignment="1">
      <alignment horizontal="left"/>
    </xf>
    <xf numFmtId="1" fontId="0" fillId="0" borderId="20" xfId="0" applyNumberFormat="1" applyBorder="1" applyAlignment="1">
      <alignment/>
    </xf>
    <xf numFmtId="0" fontId="0" fillId="0" borderId="20" xfId="0" applyBorder="1" applyAlignment="1">
      <alignment/>
    </xf>
    <xf numFmtId="1" fontId="27" fillId="0" borderId="17" xfId="0" applyNumberFormat="1" applyFont="1" applyBorder="1" applyAlignment="1">
      <alignment/>
    </xf>
    <xf numFmtId="42" fontId="0" fillId="0" borderId="11" xfId="0" applyNumberFormat="1" applyBorder="1" applyAlignment="1">
      <alignment/>
    </xf>
    <xf numFmtId="42" fontId="0" fillId="0" borderId="11" xfId="0" applyNumberFormat="1" applyBorder="1" applyAlignment="1">
      <alignment horizontal="left"/>
    </xf>
    <xf numFmtId="1" fontId="0" fillId="0" borderId="11" xfId="0" applyNumberFormat="1" applyBorder="1" applyAlignment="1">
      <alignment/>
    </xf>
    <xf numFmtId="0" fontId="92" fillId="0" borderId="12" xfId="0" applyFont="1" applyBorder="1" applyAlignment="1">
      <alignment horizontal="right" vertical="center" wrapText="1"/>
    </xf>
    <xf numFmtId="0" fontId="90" fillId="0" borderId="0" xfId="0" applyFont="1" applyAlignment="1">
      <alignment horizontal="left" vertical="center" indent="1"/>
    </xf>
    <xf numFmtId="0" fontId="39" fillId="0" borderId="0" xfId="0" applyFont="1" applyAlignment="1">
      <alignment horizontal="centerContinuous"/>
    </xf>
    <xf numFmtId="1" fontId="27" fillId="0" borderId="13" xfId="0" applyNumberFormat="1" applyFont="1" applyBorder="1" applyAlignment="1">
      <alignment/>
    </xf>
    <xf numFmtId="0" fontId="92" fillId="0" borderId="0" xfId="0" applyFont="1" applyAlignment="1">
      <alignment vertical="center"/>
    </xf>
    <xf numFmtId="0" fontId="99" fillId="0" borderId="0" xfId="0" applyFont="1" applyAlignment="1">
      <alignment vertical="center"/>
    </xf>
    <xf numFmtId="0" fontId="95" fillId="0" borderId="0" xfId="0" applyFont="1" applyBorder="1" applyAlignment="1">
      <alignment/>
    </xf>
    <xf numFmtId="0" fontId="95" fillId="0" borderId="0" xfId="0" applyFont="1" applyBorder="1" applyAlignment="1">
      <alignment wrapText="1"/>
    </xf>
    <xf numFmtId="0" fontId="100" fillId="0" borderId="0" xfId="0" applyFont="1" applyBorder="1" applyAlignment="1">
      <alignment horizontal="right" vertical="center"/>
    </xf>
    <xf numFmtId="0" fontId="100" fillId="0" borderId="0" xfId="0" applyFont="1" applyBorder="1" applyAlignment="1">
      <alignment vertical="center" wrapText="1"/>
    </xf>
    <xf numFmtId="0" fontId="100" fillId="0" borderId="18" xfId="0" applyFont="1" applyBorder="1" applyAlignment="1">
      <alignment horizontal="right" vertical="center"/>
    </xf>
    <xf numFmtId="0" fontId="100" fillId="0" borderId="18" xfId="0" applyFont="1" applyBorder="1" applyAlignment="1">
      <alignment vertical="center" wrapText="1"/>
    </xf>
    <xf numFmtId="0" fontId="101" fillId="0" borderId="16" xfId="0" applyFont="1" applyBorder="1" applyAlignment="1">
      <alignment horizontal="right"/>
    </xf>
    <xf numFmtId="0" fontId="101" fillId="0" borderId="16" xfId="0" applyFont="1" applyBorder="1" applyAlignment="1">
      <alignment wrapText="1"/>
    </xf>
    <xf numFmtId="0" fontId="95" fillId="0" borderId="0" xfId="0" applyFont="1" applyAlignment="1">
      <alignment wrapText="1"/>
    </xf>
    <xf numFmtId="9" fontId="21" fillId="0" borderId="13" xfId="0" applyNumberFormat="1" applyFont="1" applyBorder="1" applyAlignment="1">
      <alignment horizontal="center" vertical="center" wrapText="1"/>
    </xf>
    <xf numFmtId="3" fontId="21" fillId="0" borderId="13" xfId="0" applyNumberFormat="1" applyFont="1" applyBorder="1" applyAlignment="1">
      <alignment horizontal="center" vertical="center" wrapText="1"/>
    </xf>
    <xf numFmtId="9" fontId="21" fillId="0" borderId="21" xfId="0" applyNumberFormat="1" applyFont="1" applyBorder="1" applyAlignment="1">
      <alignment horizontal="center" vertical="center" wrapText="1"/>
    </xf>
    <xf numFmtId="3" fontId="21" fillId="0" borderId="22" xfId="0" applyNumberFormat="1" applyFont="1" applyBorder="1" applyAlignment="1">
      <alignment horizontal="center" vertical="center" wrapText="1"/>
    </xf>
    <xf numFmtId="0" fontId="21" fillId="0" borderId="13" xfId="0" applyFont="1" applyBorder="1" applyAlignment="1">
      <alignment horizontal="left" vertical="center" wrapText="1"/>
    </xf>
    <xf numFmtId="9" fontId="23" fillId="0" borderId="18" xfId="0" applyNumberFormat="1" applyFont="1" applyBorder="1" applyAlignment="1">
      <alignment horizontal="center" vertical="center" wrapText="1"/>
    </xf>
    <xf numFmtId="3" fontId="23" fillId="0" borderId="18" xfId="0" applyNumberFormat="1" applyFont="1" applyBorder="1" applyAlignment="1">
      <alignment horizontal="center" vertical="center" wrapText="1"/>
    </xf>
    <xf numFmtId="9" fontId="23" fillId="0" borderId="23" xfId="0" applyNumberFormat="1" applyFont="1" applyBorder="1" applyAlignment="1">
      <alignment horizontal="center" vertical="center" wrapText="1"/>
    </xf>
    <xf numFmtId="3" fontId="23" fillId="0" borderId="24" xfId="0" applyNumberFormat="1" applyFont="1" applyBorder="1" applyAlignment="1">
      <alignment horizontal="center" vertical="center" wrapText="1"/>
    </xf>
    <xf numFmtId="9" fontId="23" fillId="0" borderId="18" xfId="62" applyFont="1" applyBorder="1" applyAlignment="1">
      <alignment horizontal="center" vertical="center" wrapText="1"/>
    </xf>
    <xf numFmtId="0" fontId="21" fillId="0" borderId="18" xfId="0" applyFont="1" applyBorder="1" applyAlignment="1">
      <alignment horizontal="left" vertical="center" wrapText="1"/>
    </xf>
    <xf numFmtId="9" fontId="23" fillId="0" borderId="0" xfId="0" applyNumberFormat="1" applyFont="1" applyBorder="1" applyAlignment="1">
      <alignment horizontal="center" vertical="center" wrapText="1"/>
    </xf>
    <xf numFmtId="3" fontId="23" fillId="0" borderId="0" xfId="0" applyNumberFormat="1" applyFont="1" applyBorder="1" applyAlignment="1">
      <alignment horizontal="center" vertical="center" wrapText="1"/>
    </xf>
    <xf numFmtId="9" fontId="23" fillId="0" borderId="25" xfId="0" applyNumberFormat="1" applyFont="1" applyBorder="1" applyAlignment="1">
      <alignment horizontal="center" vertical="center" wrapText="1"/>
    </xf>
    <xf numFmtId="3" fontId="23" fillId="0" borderId="26" xfId="0" applyNumberFormat="1" applyFont="1" applyBorder="1" applyAlignment="1">
      <alignment horizontal="center" vertical="center" wrapText="1"/>
    </xf>
    <xf numFmtId="9" fontId="23" fillId="0" borderId="0" xfId="62" applyFont="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3" fillId="0" borderId="0" xfId="0" applyFont="1" applyBorder="1" applyAlignment="1">
      <alignment vertical="center" wrapText="1"/>
    </xf>
    <xf numFmtId="0" fontId="23" fillId="0" borderId="19" xfId="0" applyFont="1" applyBorder="1" applyAlignment="1">
      <alignment vertical="center" wrapText="1"/>
    </xf>
    <xf numFmtId="0" fontId="102" fillId="0" borderId="0" xfId="0" applyFont="1" applyAlignment="1">
      <alignment horizontal="center"/>
    </xf>
    <xf numFmtId="3" fontId="98" fillId="0" borderId="0" xfId="0" applyNumberFormat="1" applyFont="1" applyBorder="1" applyAlignment="1">
      <alignment/>
    </xf>
    <xf numFmtId="0" fontId="98" fillId="0" borderId="0" xfId="0" applyFont="1" applyBorder="1" applyAlignment="1">
      <alignment/>
    </xf>
    <xf numFmtId="3" fontId="103" fillId="0" borderId="18" xfId="0" applyNumberFormat="1" applyFont="1" applyBorder="1" applyAlignment="1">
      <alignment/>
    </xf>
    <xf numFmtId="0" fontId="103" fillId="0" borderId="18" xfId="0" applyFont="1" applyBorder="1" applyAlignment="1">
      <alignment/>
    </xf>
    <xf numFmtId="3" fontId="103" fillId="0" borderId="0" xfId="0" applyNumberFormat="1" applyFont="1" applyAlignment="1">
      <alignment/>
    </xf>
    <xf numFmtId="0" fontId="103" fillId="0" borderId="0" xfId="0" applyFont="1" applyAlignment="1">
      <alignment/>
    </xf>
    <xf numFmtId="0" fontId="98" fillId="0" borderId="18" xfId="0" applyFont="1" applyBorder="1" applyAlignment="1">
      <alignment horizontal="right" wrapText="1"/>
    </xf>
    <xf numFmtId="0" fontId="103" fillId="0" borderId="18" xfId="0" applyFont="1" applyBorder="1" applyAlignment="1">
      <alignment horizontal="right"/>
    </xf>
    <xf numFmtId="0" fontId="98" fillId="0" borderId="16" xfId="0" applyFont="1" applyBorder="1" applyAlignment="1">
      <alignment horizontal="right" wrapText="1"/>
    </xf>
    <xf numFmtId="0" fontId="103" fillId="0" borderId="16" xfId="0" applyFont="1" applyBorder="1" applyAlignment="1">
      <alignment horizontal="right"/>
    </xf>
    <xf numFmtId="167" fontId="103" fillId="0" borderId="27" xfId="0" applyNumberFormat="1" applyFont="1" applyBorder="1" applyAlignment="1">
      <alignment/>
    </xf>
    <xf numFmtId="167" fontId="103" fillId="0" borderId="28" xfId="0" applyNumberFormat="1" applyFont="1" applyBorder="1" applyAlignment="1">
      <alignment/>
    </xf>
    <xf numFmtId="0" fontId="98" fillId="0" borderId="29" xfId="0" applyFont="1" applyBorder="1" applyAlignment="1">
      <alignment/>
    </xf>
    <xf numFmtId="167" fontId="103" fillId="0" borderId="30" xfId="0" applyNumberFormat="1" applyFont="1" applyBorder="1" applyAlignment="1">
      <alignment/>
    </xf>
    <xf numFmtId="167" fontId="103" fillId="0" borderId="31" xfId="0" applyNumberFormat="1" applyFont="1" applyBorder="1" applyAlignment="1">
      <alignment/>
    </xf>
    <xf numFmtId="0" fontId="98" fillId="0" borderId="32" xfId="0" applyFont="1" applyBorder="1" applyAlignment="1">
      <alignment/>
    </xf>
    <xf numFmtId="0" fontId="98" fillId="0" borderId="33" xfId="0" applyFont="1" applyBorder="1" applyAlignment="1">
      <alignment wrapText="1"/>
    </xf>
    <xf numFmtId="0" fontId="98" fillId="0" borderId="34" xfId="0" applyFont="1" applyBorder="1" applyAlignment="1">
      <alignment wrapText="1"/>
    </xf>
    <xf numFmtId="0" fontId="103" fillId="0" borderId="35" xfId="0" applyFont="1" applyBorder="1" applyAlignment="1">
      <alignment wrapText="1"/>
    </xf>
    <xf numFmtId="0" fontId="104" fillId="0" borderId="0" xfId="0" applyFont="1" applyAlignment="1">
      <alignment/>
    </xf>
    <xf numFmtId="0" fontId="0" fillId="0" borderId="0" xfId="0" applyFill="1" applyAlignment="1">
      <alignment/>
    </xf>
    <xf numFmtId="165" fontId="103" fillId="0" borderId="27" xfId="42" applyNumberFormat="1" applyFont="1" applyFill="1" applyBorder="1" applyAlignment="1">
      <alignment/>
    </xf>
    <xf numFmtId="165" fontId="103" fillId="0" borderId="28" xfId="42" applyNumberFormat="1" applyFont="1" applyFill="1" applyBorder="1" applyAlignment="1">
      <alignment/>
    </xf>
    <xf numFmtId="0" fontId="103" fillId="0" borderId="29" xfId="0" applyFont="1" applyFill="1" applyBorder="1" applyAlignment="1">
      <alignment/>
    </xf>
    <xf numFmtId="165" fontId="103" fillId="0" borderId="30" xfId="42" applyNumberFormat="1" applyFont="1" applyFill="1" applyBorder="1" applyAlignment="1">
      <alignment/>
    </xf>
    <xf numFmtId="165" fontId="103" fillId="0" borderId="31" xfId="42" applyNumberFormat="1" applyFont="1" applyFill="1" applyBorder="1" applyAlignment="1">
      <alignment/>
    </xf>
    <xf numFmtId="0" fontId="103" fillId="0" borderId="32" xfId="0" applyFont="1" applyFill="1" applyBorder="1" applyAlignment="1">
      <alignment/>
    </xf>
    <xf numFmtId="165" fontId="103" fillId="0" borderId="36" xfId="42" applyNumberFormat="1" applyFont="1" applyFill="1" applyBorder="1" applyAlignment="1">
      <alignment/>
    </xf>
    <xf numFmtId="165" fontId="103" fillId="0" borderId="37" xfId="42" applyNumberFormat="1" applyFont="1" applyFill="1" applyBorder="1" applyAlignment="1">
      <alignment/>
    </xf>
    <xf numFmtId="0" fontId="103" fillId="0" borderId="38" xfId="0" applyFont="1" applyFill="1" applyBorder="1" applyAlignment="1">
      <alignment/>
    </xf>
    <xf numFmtId="0" fontId="98" fillId="0" borderId="39" xfId="0" applyFont="1" applyFill="1" applyBorder="1" applyAlignment="1">
      <alignment horizontal="center"/>
    </xf>
    <xf numFmtId="0" fontId="98" fillId="0" borderId="40" xfId="0" applyFont="1" applyFill="1" applyBorder="1" applyAlignment="1">
      <alignment horizontal="center"/>
    </xf>
    <xf numFmtId="0" fontId="98" fillId="0" borderId="41" xfId="0" applyFont="1" applyFill="1" applyBorder="1" applyAlignment="1">
      <alignment/>
    </xf>
    <xf numFmtId="0" fontId="98" fillId="0" borderId="0" xfId="0" applyFont="1" applyFill="1" applyAlignment="1">
      <alignment/>
    </xf>
    <xf numFmtId="0" fontId="105" fillId="0" borderId="0" xfId="0" applyFont="1" applyAlignment="1">
      <alignment/>
    </xf>
    <xf numFmtId="0" fontId="103" fillId="0" borderId="0" xfId="0" applyFont="1" applyFill="1" applyAlignment="1">
      <alignment/>
    </xf>
    <xf numFmtId="0" fontId="106" fillId="0" borderId="0" xfId="0" applyFont="1" applyAlignment="1">
      <alignment horizontal="center" vertical="center" readingOrder="1"/>
    </xf>
    <xf numFmtId="0" fontId="106" fillId="0" borderId="0" xfId="0" applyFont="1" applyAlignment="1">
      <alignment vertical="center" readingOrder="1"/>
    </xf>
    <xf numFmtId="9" fontId="0" fillId="0" borderId="27" xfId="62" applyFont="1" applyBorder="1" applyAlignment="1">
      <alignment horizontal="center"/>
    </xf>
    <xf numFmtId="0" fontId="0" fillId="0" borderId="28" xfId="0" applyBorder="1" applyAlignment="1">
      <alignment horizontal="center"/>
    </xf>
    <xf numFmtId="0" fontId="0" fillId="0" borderId="29" xfId="0" applyFont="1" applyBorder="1" applyAlignment="1">
      <alignment/>
    </xf>
    <xf numFmtId="9" fontId="0" fillId="0" borderId="30" xfId="62" applyFont="1" applyBorder="1" applyAlignment="1">
      <alignment horizontal="center"/>
    </xf>
    <xf numFmtId="0" fontId="0" fillId="0" borderId="31" xfId="0" applyBorder="1" applyAlignment="1">
      <alignment horizontal="center"/>
    </xf>
    <xf numFmtId="0" fontId="0" fillId="0" borderId="32" xfId="0" applyFont="1" applyBorder="1" applyAlignment="1">
      <alignment/>
    </xf>
    <xf numFmtId="0" fontId="88" fillId="0" borderId="39" xfId="0" applyFont="1" applyBorder="1" applyAlignment="1">
      <alignment horizontal="center"/>
    </xf>
    <xf numFmtId="0" fontId="88" fillId="0" borderId="40" xfId="0" applyFont="1" applyBorder="1" applyAlignment="1">
      <alignment horizontal="center"/>
    </xf>
    <xf numFmtId="0" fontId="88" fillId="0" borderId="41" xfId="0" applyFont="1" applyBorder="1" applyAlignment="1">
      <alignment/>
    </xf>
    <xf numFmtId="2" fontId="0" fillId="0" borderId="0" xfId="0" applyNumberFormat="1" applyAlignment="1">
      <alignment/>
    </xf>
    <xf numFmtId="37" fontId="99" fillId="0" borderId="27" xfId="42" applyNumberFormat="1" applyFont="1" applyBorder="1" applyAlignment="1">
      <alignment horizontal="center" vertical="center"/>
    </xf>
    <xf numFmtId="167" fontId="99" fillId="0" borderId="28" xfId="62" applyNumberFormat="1" applyFont="1" applyBorder="1" applyAlignment="1">
      <alignment horizontal="center"/>
    </xf>
    <xf numFmtId="0" fontId="103" fillId="0" borderId="29" xfId="0" applyFont="1" applyBorder="1" applyAlignment="1">
      <alignment/>
    </xf>
    <xf numFmtId="37" fontId="99" fillId="0" borderId="30" xfId="42" applyNumberFormat="1" applyFont="1" applyBorder="1" applyAlignment="1">
      <alignment horizontal="center" vertical="center"/>
    </xf>
    <xf numFmtId="167" fontId="99" fillId="0" borderId="31" xfId="62" applyNumberFormat="1" applyFont="1" applyBorder="1" applyAlignment="1">
      <alignment horizontal="center"/>
    </xf>
    <xf numFmtId="0" fontId="103" fillId="0" borderId="32" xfId="0" applyFont="1" applyBorder="1" applyAlignment="1">
      <alignment/>
    </xf>
    <xf numFmtId="0" fontId="107" fillId="0" borderId="36" xfId="0" applyFont="1" applyBorder="1" applyAlignment="1">
      <alignment horizontal="center" wrapText="1"/>
    </xf>
    <xf numFmtId="0" fontId="107" fillId="0" borderId="37" xfId="0" applyFont="1" applyBorder="1" applyAlignment="1">
      <alignment horizontal="center" wrapText="1"/>
    </xf>
    <xf numFmtId="0" fontId="98" fillId="0" borderId="38" xfId="0" applyFont="1" applyBorder="1" applyAlignment="1">
      <alignment/>
    </xf>
    <xf numFmtId="0" fontId="107" fillId="0" borderId="30" xfId="0" applyFont="1" applyBorder="1" applyAlignment="1">
      <alignment horizontal="center"/>
    </xf>
    <xf numFmtId="0" fontId="107" fillId="0" borderId="31" xfId="0" applyFont="1" applyBorder="1" applyAlignment="1">
      <alignment horizontal="center"/>
    </xf>
    <xf numFmtId="0" fontId="107" fillId="0" borderId="33" xfId="0" applyFont="1" applyBorder="1" applyAlignment="1">
      <alignment horizontal="center"/>
    </xf>
    <xf numFmtId="0" fontId="107" fillId="0" borderId="34" xfId="0" applyFont="1" applyBorder="1" applyAlignment="1">
      <alignment horizontal="center"/>
    </xf>
    <xf numFmtId="0" fontId="103" fillId="0" borderId="35" xfId="0" applyFont="1" applyBorder="1" applyAlignment="1">
      <alignment/>
    </xf>
    <xf numFmtId="0" fontId="99" fillId="0" borderId="0" xfId="0" applyFont="1" applyAlignment="1">
      <alignment horizontal="center"/>
    </xf>
    <xf numFmtId="0" fontId="108" fillId="0" borderId="0" xfId="0" applyFont="1" applyAlignment="1">
      <alignment/>
    </xf>
    <xf numFmtId="0" fontId="103" fillId="0" borderId="0" xfId="0" applyFont="1" applyAlignment="1">
      <alignment/>
    </xf>
    <xf numFmtId="167" fontId="99" fillId="0" borderId="42" xfId="62" applyNumberFormat="1" applyFont="1" applyBorder="1" applyAlignment="1">
      <alignment horizontal="center"/>
    </xf>
    <xf numFmtId="167" fontId="99" fillId="0" borderId="43" xfId="62" applyNumberFormat="1" applyFont="1" applyBorder="1" applyAlignment="1">
      <alignment horizontal="center"/>
    </xf>
    <xf numFmtId="0" fontId="107" fillId="0" borderId="44" xfId="0" applyFont="1" applyBorder="1" applyAlignment="1">
      <alignment horizontal="center" wrapText="1"/>
    </xf>
    <xf numFmtId="0" fontId="107" fillId="0" borderId="43" xfId="0" applyFont="1" applyBorder="1" applyAlignment="1">
      <alignment horizontal="center"/>
    </xf>
    <xf numFmtId="0" fontId="107" fillId="0" borderId="45" xfId="0" applyFont="1" applyBorder="1" applyAlignment="1">
      <alignment horizontal="center"/>
    </xf>
    <xf numFmtId="0" fontId="98" fillId="0" borderId="35" xfId="0" applyFont="1" applyBorder="1" applyAlignment="1">
      <alignment/>
    </xf>
    <xf numFmtId="0" fontId="100" fillId="0" borderId="0" xfId="0" applyFont="1" applyAlignment="1">
      <alignment/>
    </xf>
    <xf numFmtId="0" fontId="82" fillId="0" borderId="0" xfId="52" applyAlignment="1" quotePrefix="1">
      <alignment/>
    </xf>
    <xf numFmtId="0" fontId="0" fillId="0" borderId="18" xfId="0" applyBorder="1" applyAlignment="1">
      <alignment/>
    </xf>
    <xf numFmtId="0" fontId="27" fillId="0" borderId="18" xfId="0" applyFont="1" applyBorder="1" applyAlignment="1">
      <alignment/>
    </xf>
    <xf numFmtId="165" fontId="27" fillId="0" borderId="18" xfId="42" applyNumberFormat="1" applyFont="1" applyBorder="1" applyAlignment="1">
      <alignment/>
    </xf>
    <xf numFmtId="42" fontId="27" fillId="0" borderId="18" xfId="0" applyNumberFormat="1" applyFont="1" applyBorder="1" applyAlignment="1">
      <alignment/>
    </xf>
    <xf numFmtId="42" fontId="11" fillId="0" borderId="18" xfId="0" applyNumberFormat="1" applyFont="1" applyBorder="1" applyAlignment="1">
      <alignment horizontal="right"/>
    </xf>
    <xf numFmtId="42" fontId="27" fillId="0" borderId="18" xfId="0" applyNumberFormat="1" applyFont="1" applyBorder="1" applyAlignment="1">
      <alignment/>
    </xf>
    <xf numFmtId="42" fontId="27" fillId="0" borderId="18" xfId="0" applyNumberFormat="1" applyFont="1" applyBorder="1" applyAlignment="1">
      <alignment horizontal="right"/>
    </xf>
    <xf numFmtId="42" fontId="27" fillId="0" borderId="18" xfId="0" applyNumberFormat="1" applyFont="1" applyBorder="1" applyAlignment="1">
      <alignment horizontal="left"/>
    </xf>
    <xf numFmtId="0" fontId="0" fillId="0" borderId="46" xfId="0" applyBorder="1" applyAlignment="1">
      <alignment/>
    </xf>
    <xf numFmtId="0" fontId="27" fillId="0" borderId="46" xfId="0" applyFont="1" applyBorder="1" applyAlignment="1">
      <alignment/>
    </xf>
    <xf numFmtId="165" fontId="27" fillId="0" borderId="46" xfId="42" applyNumberFormat="1" applyFont="1" applyBorder="1" applyAlignment="1">
      <alignment/>
    </xf>
    <xf numFmtId="42" fontId="27" fillId="0" borderId="46" xfId="0" applyNumberFormat="1" applyFont="1" applyBorder="1" applyAlignment="1">
      <alignment/>
    </xf>
    <xf numFmtId="42" fontId="27" fillId="0" borderId="46" xfId="0" applyNumberFormat="1" applyFont="1" applyBorder="1" applyAlignment="1">
      <alignment/>
    </xf>
    <xf numFmtId="42" fontId="27" fillId="0" borderId="46" xfId="0" applyNumberFormat="1" applyFont="1" applyBorder="1" applyAlignment="1">
      <alignment horizontal="left"/>
    </xf>
    <xf numFmtId="42" fontId="0" fillId="0" borderId="20" xfId="0" applyNumberFormat="1" applyBorder="1" applyAlignment="1">
      <alignment/>
    </xf>
    <xf numFmtId="1" fontId="0" fillId="0" borderId="20" xfId="0" applyNumberFormat="1" applyBorder="1" applyAlignment="1">
      <alignment/>
    </xf>
    <xf numFmtId="3" fontId="27" fillId="0" borderId="18" xfId="0" applyNumberFormat="1" applyFont="1" applyBorder="1" applyAlignment="1">
      <alignment/>
    </xf>
    <xf numFmtId="1" fontId="27" fillId="0" borderId="18" xfId="0" applyNumberFormat="1" applyFont="1" applyBorder="1" applyAlignment="1">
      <alignment/>
    </xf>
    <xf numFmtId="42" fontId="29" fillId="0" borderId="18" xfId="58" applyNumberFormat="1" applyFont="1" applyFill="1" applyBorder="1" applyAlignment="1">
      <alignment horizontal="right" wrapText="1"/>
      <protection/>
    </xf>
    <xf numFmtId="166" fontId="29" fillId="0" borderId="0" xfId="58" applyNumberFormat="1" applyFont="1" applyFill="1" applyBorder="1" applyAlignment="1">
      <alignment horizontal="right" wrapText="1"/>
      <protection/>
    </xf>
    <xf numFmtId="42" fontId="0" fillId="0" borderId="20" xfId="0" applyNumberFormat="1" applyBorder="1" applyAlignment="1">
      <alignment horizontal="right"/>
    </xf>
    <xf numFmtId="0" fontId="109" fillId="0" borderId="0" xfId="0" applyFont="1" applyBorder="1" applyAlignment="1">
      <alignment horizontal="left" vertical="top"/>
    </xf>
    <xf numFmtId="167" fontId="0" fillId="0" borderId="31" xfId="62" applyNumberFormat="1" applyFont="1" applyBorder="1" applyAlignment="1">
      <alignment horizontal="center"/>
    </xf>
    <xf numFmtId="9" fontId="0" fillId="0" borderId="28" xfId="62" applyNumberFormat="1" applyFont="1" applyBorder="1" applyAlignment="1">
      <alignment horizontal="center"/>
    </xf>
    <xf numFmtId="167" fontId="0" fillId="0" borderId="30" xfId="62" applyNumberFormat="1" applyFont="1" applyBorder="1" applyAlignment="1">
      <alignment horizontal="center"/>
    </xf>
    <xf numFmtId="0" fontId="107" fillId="0" borderId="0" xfId="0" applyFont="1" applyAlignment="1">
      <alignment horizontal="center" vertical="center"/>
    </xf>
    <xf numFmtId="0" fontId="107" fillId="0" borderId="12" xfId="0" applyFont="1" applyBorder="1" applyAlignment="1">
      <alignment horizontal="center" vertical="center"/>
    </xf>
    <xf numFmtId="0" fontId="91" fillId="0" borderId="47" xfId="0" applyFont="1" applyBorder="1" applyAlignment="1">
      <alignment horizontal="left" vertical="center"/>
    </xf>
    <xf numFmtId="0" fontId="91"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center"/>
    </xf>
    <xf numFmtId="43" fontId="20" fillId="0" borderId="0" xfId="42" applyFont="1" applyAlignment="1">
      <alignment horizontal="center"/>
    </xf>
    <xf numFmtId="43" fontId="0" fillId="0" borderId="0" xfId="42" applyFont="1" applyAlignment="1">
      <alignment horizontal="center"/>
    </xf>
    <xf numFmtId="0" fontId="11" fillId="0" borderId="0" xfId="0" applyFont="1" applyAlignment="1">
      <alignment wrapText="1"/>
    </xf>
    <xf numFmtId="0" fontId="0" fillId="0" borderId="0" xfId="0" applyAlignment="1">
      <alignment wrapText="1"/>
    </xf>
    <xf numFmtId="0" fontId="25" fillId="0" borderId="0" xfId="0" applyFont="1" applyAlignment="1">
      <alignment horizontal="left" wrapText="1"/>
    </xf>
    <xf numFmtId="0" fontId="110" fillId="0" borderId="0" xfId="0" applyFont="1" applyAlignment="1">
      <alignment horizontal="center"/>
    </xf>
    <xf numFmtId="0" fontId="98" fillId="0" borderId="0" xfId="0" applyFont="1" applyAlignment="1">
      <alignment horizontal="center" vertical="top"/>
    </xf>
    <xf numFmtId="0" fontId="98" fillId="0" borderId="0" xfId="0" applyFont="1" applyAlignment="1">
      <alignment horizontal="center" vertical="center"/>
    </xf>
    <xf numFmtId="0" fontId="88" fillId="0" borderId="0" xfId="0" applyFont="1" applyAlignment="1">
      <alignment horizontal="center"/>
    </xf>
    <xf numFmtId="0" fontId="11" fillId="0" borderId="14" xfId="0" applyFont="1" applyFill="1" applyBorder="1" applyAlignment="1">
      <alignment horizontal="left" wrapText="1"/>
    </xf>
    <xf numFmtId="0" fontId="11" fillId="0" borderId="0" xfId="0" applyFont="1" applyFill="1" applyBorder="1" applyAlignment="1">
      <alignment horizontal="left" wrapText="1"/>
    </xf>
    <xf numFmtId="0" fontId="92" fillId="0" borderId="47" xfId="0" applyFont="1" applyBorder="1" applyAlignment="1">
      <alignment horizontal="left" vertical="center"/>
    </xf>
    <xf numFmtId="0" fontId="20" fillId="0" borderId="0" xfId="0" applyFont="1" applyAlignment="1">
      <alignment horizontal="center"/>
    </xf>
    <xf numFmtId="0" fontId="0" fillId="0" borderId="0" xfId="0" applyAlignment="1">
      <alignment horizontal="center"/>
    </xf>
    <xf numFmtId="0" fontId="100" fillId="0" borderId="0" xfId="0" applyFont="1" applyAlignment="1">
      <alignment horizontal="left" vertical="center" wrapText="1"/>
    </xf>
    <xf numFmtId="0" fontId="111" fillId="0" borderId="0" xfId="0" applyFont="1" applyAlignment="1">
      <alignment horizontal="center" wrapText="1"/>
    </xf>
    <xf numFmtId="0" fontId="111" fillId="0" borderId="0" xfId="0" applyFont="1" applyAlignment="1">
      <alignment horizontal="center"/>
    </xf>
    <xf numFmtId="0" fontId="100" fillId="0" borderId="0" xfId="0" applyFont="1" applyAlignment="1">
      <alignment horizontal="left" vertical="top" wrapText="1"/>
    </xf>
    <xf numFmtId="0" fontId="99" fillId="0" borderId="0" xfId="0" applyFont="1" applyAlignment="1">
      <alignment horizontal="left" vertical="top" wrapText="1"/>
    </xf>
    <xf numFmtId="0" fontId="112" fillId="0" borderId="0" xfId="0" applyFont="1" applyAlignment="1">
      <alignment horizontal="left" wrapText="1"/>
    </xf>
    <xf numFmtId="0" fontId="113" fillId="0" borderId="0" xfId="0" applyFont="1" applyAlignment="1">
      <alignment horizontal="center"/>
    </xf>
    <xf numFmtId="0" fontId="21" fillId="0" borderId="4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49" xfId="0" applyFont="1" applyBorder="1" applyAlignment="1">
      <alignment horizontal="center" vertical="center" wrapText="1"/>
    </xf>
    <xf numFmtId="0" fontId="103" fillId="0" borderId="0" xfId="0" applyFont="1" applyAlignment="1">
      <alignment horizontal="left" vertical="center" wrapText="1"/>
    </xf>
    <xf numFmtId="0" fontId="98" fillId="0" borderId="0" xfId="0" applyFont="1" applyAlignment="1">
      <alignment horizontal="center"/>
    </xf>
    <xf numFmtId="0" fontId="98" fillId="0" borderId="11" xfId="0" applyFont="1" applyBorder="1" applyAlignment="1">
      <alignment horizontal="center" wrapText="1"/>
    </xf>
    <xf numFmtId="0" fontId="106" fillId="0" borderId="0" xfId="0" applyFont="1" applyAlignment="1">
      <alignment horizontal="center" vertical="center"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Sheet1" xfId="58"/>
    <cellStyle name="Normal_Sheet4_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0</xdr:row>
      <xdr:rowOff>0</xdr:rowOff>
    </xdr:from>
    <xdr:to>
      <xdr:col>4</xdr:col>
      <xdr:colOff>609600</xdr:colOff>
      <xdr:row>6</xdr:row>
      <xdr:rowOff>133350</xdr:rowOff>
    </xdr:to>
    <xdr:pic>
      <xdr:nvPicPr>
        <xdr:cNvPr id="1" name="Picture 1"/>
        <xdr:cNvPicPr preferRelativeResize="1">
          <a:picLocks noChangeAspect="1"/>
        </xdr:cNvPicPr>
      </xdr:nvPicPr>
      <xdr:blipFill>
        <a:blip r:embed="rId1"/>
        <a:stretch>
          <a:fillRect/>
        </a:stretch>
      </xdr:blipFill>
      <xdr:spPr>
        <a:xfrm>
          <a:off x="2266950" y="0"/>
          <a:ext cx="1647825" cy="1276350"/>
        </a:xfrm>
        <a:prstGeom prst="rect">
          <a:avLst/>
        </a:prstGeom>
        <a:noFill/>
        <a:ln w="9525" cmpd="sng">
          <a:noFill/>
        </a:ln>
      </xdr:spPr>
    </xdr:pic>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809625</xdr:colOff>
      <xdr:row>0</xdr:row>
      <xdr:rowOff>0</xdr:rowOff>
    </xdr:from>
    <xdr:to>
      <xdr:col>5</xdr:col>
      <xdr:colOff>962025</xdr:colOff>
      <xdr:row>6</xdr:row>
      <xdr:rowOff>76200</xdr:rowOff>
    </xdr:to>
    <xdr:pic>
      <xdr:nvPicPr>
        <xdr:cNvPr id="1" name="Picture 1"/>
        <xdr:cNvPicPr preferRelativeResize="1">
          <a:picLocks noChangeAspect="1"/>
        </xdr:cNvPicPr>
      </xdr:nvPicPr>
      <xdr:blipFill>
        <a:blip r:embed="rId1"/>
        <a:stretch>
          <a:fillRect/>
        </a:stretch>
      </xdr:blipFill>
      <xdr:spPr>
        <a:xfrm>
          <a:off x="7067550" y="0"/>
          <a:ext cx="1866900" cy="1295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981075</xdr:colOff>
      <xdr:row>0</xdr:row>
      <xdr:rowOff>0</xdr:rowOff>
    </xdr:from>
    <xdr:to>
      <xdr:col>5</xdr:col>
      <xdr:colOff>885825</xdr:colOff>
      <xdr:row>6</xdr:row>
      <xdr:rowOff>28575</xdr:rowOff>
    </xdr:to>
    <xdr:pic>
      <xdr:nvPicPr>
        <xdr:cNvPr id="1" name="Picture 1"/>
        <xdr:cNvPicPr preferRelativeResize="1">
          <a:picLocks noChangeAspect="1"/>
        </xdr:cNvPicPr>
      </xdr:nvPicPr>
      <xdr:blipFill>
        <a:blip r:embed="rId1"/>
        <a:stretch>
          <a:fillRect/>
        </a:stretch>
      </xdr:blipFill>
      <xdr:spPr>
        <a:xfrm>
          <a:off x="7029450" y="0"/>
          <a:ext cx="1657350" cy="12763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0</xdr:row>
      <xdr:rowOff>38100</xdr:rowOff>
    </xdr:from>
    <xdr:to>
      <xdr:col>5</xdr:col>
      <xdr:colOff>1219200</xdr:colOff>
      <xdr:row>5</xdr:row>
      <xdr:rowOff>409575</xdr:rowOff>
    </xdr:to>
    <xdr:pic>
      <xdr:nvPicPr>
        <xdr:cNvPr id="1" name="Picture 1"/>
        <xdr:cNvPicPr preferRelativeResize="1">
          <a:picLocks noChangeAspect="1"/>
        </xdr:cNvPicPr>
      </xdr:nvPicPr>
      <xdr:blipFill>
        <a:blip r:embed="rId1"/>
        <a:stretch>
          <a:fillRect/>
        </a:stretch>
      </xdr:blipFill>
      <xdr:spPr>
        <a:xfrm>
          <a:off x="7353300" y="38100"/>
          <a:ext cx="1647825" cy="1323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0</xdr:row>
      <xdr:rowOff>19050</xdr:rowOff>
    </xdr:from>
    <xdr:to>
      <xdr:col>5</xdr:col>
      <xdr:colOff>0</xdr:colOff>
      <xdr:row>6</xdr:row>
      <xdr:rowOff>19050</xdr:rowOff>
    </xdr:to>
    <xdr:pic>
      <xdr:nvPicPr>
        <xdr:cNvPr id="1" name="Picture 1"/>
        <xdr:cNvPicPr preferRelativeResize="1">
          <a:picLocks noChangeAspect="1"/>
        </xdr:cNvPicPr>
      </xdr:nvPicPr>
      <xdr:blipFill>
        <a:blip r:embed="rId1"/>
        <a:stretch>
          <a:fillRect/>
        </a:stretch>
      </xdr:blipFill>
      <xdr:spPr>
        <a:xfrm>
          <a:off x="4524375" y="19050"/>
          <a:ext cx="1352550" cy="1247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0</xdr:row>
      <xdr:rowOff>0</xdr:rowOff>
    </xdr:from>
    <xdr:to>
      <xdr:col>8</xdr:col>
      <xdr:colOff>171450</xdr:colOff>
      <xdr:row>4</xdr:row>
      <xdr:rowOff>19050</xdr:rowOff>
    </xdr:to>
    <xdr:pic>
      <xdr:nvPicPr>
        <xdr:cNvPr id="1" name="Picture 1"/>
        <xdr:cNvPicPr preferRelativeResize="1">
          <a:picLocks noChangeAspect="1"/>
        </xdr:cNvPicPr>
      </xdr:nvPicPr>
      <xdr:blipFill>
        <a:blip r:embed="rId1"/>
        <a:stretch>
          <a:fillRect/>
        </a:stretch>
      </xdr:blipFill>
      <xdr:spPr>
        <a:xfrm>
          <a:off x="4610100" y="0"/>
          <a:ext cx="16287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4</xdr:col>
      <xdr:colOff>685800</xdr:colOff>
      <xdr:row>7</xdr:row>
      <xdr:rowOff>9525</xdr:rowOff>
    </xdr:to>
    <xdr:pic>
      <xdr:nvPicPr>
        <xdr:cNvPr id="1" name="Picture 1"/>
        <xdr:cNvPicPr preferRelativeResize="1">
          <a:picLocks noChangeAspect="1"/>
        </xdr:cNvPicPr>
      </xdr:nvPicPr>
      <xdr:blipFill>
        <a:blip r:embed="rId1"/>
        <a:stretch>
          <a:fillRect/>
        </a:stretch>
      </xdr:blipFill>
      <xdr:spPr>
        <a:xfrm>
          <a:off x="2095500" y="0"/>
          <a:ext cx="1905000" cy="1276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952500</xdr:colOff>
      <xdr:row>0</xdr:row>
      <xdr:rowOff>0</xdr:rowOff>
    </xdr:from>
    <xdr:to>
      <xdr:col>5</xdr:col>
      <xdr:colOff>1057275</xdr:colOff>
      <xdr:row>6</xdr:row>
      <xdr:rowOff>66675</xdr:rowOff>
    </xdr:to>
    <xdr:pic>
      <xdr:nvPicPr>
        <xdr:cNvPr id="1" name="Picture 1"/>
        <xdr:cNvPicPr preferRelativeResize="1">
          <a:picLocks noChangeAspect="1"/>
        </xdr:cNvPicPr>
      </xdr:nvPicPr>
      <xdr:blipFill>
        <a:blip r:embed="rId1"/>
        <a:stretch>
          <a:fillRect/>
        </a:stretch>
      </xdr:blipFill>
      <xdr:spPr>
        <a:xfrm>
          <a:off x="7143750" y="0"/>
          <a:ext cx="1819275" cy="1666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1257300</xdr:colOff>
      <xdr:row>0</xdr:row>
      <xdr:rowOff>0</xdr:rowOff>
    </xdr:from>
    <xdr:to>
      <xdr:col>5</xdr:col>
      <xdr:colOff>1352550</xdr:colOff>
      <xdr:row>6</xdr:row>
      <xdr:rowOff>57150</xdr:rowOff>
    </xdr:to>
    <xdr:pic>
      <xdr:nvPicPr>
        <xdr:cNvPr id="1" name="Picture 1"/>
        <xdr:cNvPicPr preferRelativeResize="1">
          <a:picLocks noChangeAspect="1"/>
        </xdr:cNvPicPr>
      </xdr:nvPicPr>
      <xdr:blipFill>
        <a:blip r:embed="rId1"/>
        <a:stretch>
          <a:fillRect/>
        </a:stretch>
      </xdr:blipFill>
      <xdr:spPr>
        <a:xfrm>
          <a:off x="7305675" y="0"/>
          <a:ext cx="1828800" cy="1666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904875</xdr:colOff>
      <xdr:row>0</xdr:row>
      <xdr:rowOff>0</xdr:rowOff>
    </xdr:from>
    <xdr:to>
      <xdr:col>5</xdr:col>
      <xdr:colOff>1047750</xdr:colOff>
      <xdr:row>6</xdr:row>
      <xdr:rowOff>28575</xdr:rowOff>
    </xdr:to>
    <xdr:pic>
      <xdr:nvPicPr>
        <xdr:cNvPr id="1" name="Picture 1"/>
        <xdr:cNvPicPr preferRelativeResize="1">
          <a:picLocks noChangeAspect="1"/>
        </xdr:cNvPicPr>
      </xdr:nvPicPr>
      <xdr:blipFill>
        <a:blip r:embed="rId1"/>
        <a:stretch>
          <a:fillRect/>
        </a:stretch>
      </xdr:blipFill>
      <xdr:spPr>
        <a:xfrm>
          <a:off x="7143750" y="0"/>
          <a:ext cx="1771650" cy="14192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0</xdr:row>
      <xdr:rowOff>38100</xdr:rowOff>
    </xdr:from>
    <xdr:to>
      <xdr:col>6</xdr:col>
      <xdr:colOff>0</xdr:colOff>
      <xdr:row>6</xdr:row>
      <xdr:rowOff>95250</xdr:rowOff>
    </xdr:to>
    <xdr:pic>
      <xdr:nvPicPr>
        <xdr:cNvPr id="1" name="Picture 1"/>
        <xdr:cNvPicPr preferRelativeResize="1">
          <a:picLocks noChangeAspect="1"/>
        </xdr:cNvPicPr>
      </xdr:nvPicPr>
      <xdr:blipFill>
        <a:blip r:embed="rId1"/>
        <a:stretch>
          <a:fillRect/>
        </a:stretch>
      </xdr:blipFill>
      <xdr:spPr>
        <a:xfrm>
          <a:off x="7191375" y="38100"/>
          <a:ext cx="18478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1152525</xdr:colOff>
      <xdr:row>0</xdr:row>
      <xdr:rowOff>0</xdr:rowOff>
    </xdr:from>
    <xdr:to>
      <xdr:col>5</xdr:col>
      <xdr:colOff>1276350</xdr:colOff>
      <xdr:row>5</xdr:row>
      <xdr:rowOff>457200</xdr:rowOff>
    </xdr:to>
    <xdr:pic>
      <xdr:nvPicPr>
        <xdr:cNvPr id="1" name="Picture 3"/>
        <xdr:cNvPicPr preferRelativeResize="1">
          <a:picLocks noChangeAspect="1"/>
        </xdr:cNvPicPr>
      </xdr:nvPicPr>
      <xdr:blipFill>
        <a:blip r:embed="rId1"/>
        <a:stretch>
          <a:fillRect/>
        </a:stretch>
      </xdr:blipFill>
      <xdr:spPr>
        <a:xfrm>
          <a:off x="7200900" y="0"/>
          <a:ext cx="1838325" cy="1409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0</xdr:row>
      <xdr:rowOff>0</xdr:rowOff>
    </xdr:from>
    <xdr:to>
      <xdr:col>5</xdr:col>
      <xdr:colOff>0</xdr:colOff>
      <xdr:row>6</xdr:row>
      <xdr:rowOff>47625</xdr:rowOff>
    </xdr:to>
    <xdr:pic>
      <xdr:nvPicPr>
        <xdr:cNvPr id="1" name="Picture 1"/>
        <xdr:cNvPicPr preferRelativeResize="1">
          <a:picLocks noChangeAspect="1"/>
        </xdr:cNvPicPr>
      </xdr:nvPicPr>
      <xdr:blipFill>
        <a:blip r:embed="rId1"/>
        <a:stretch>
          <a:fillRect/>
        </a:stretch>
      </xdr:blipFill>
      <xdr:spPr>
        <a:xfrm>
          <a:off x="4514850" y="0"/>
          <a:ext cx="1362075" cy="13906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0</xdr:row>
      <xdr:rowOff>0</xdr:rowOff>
    </xdr:from>
    <xdr:to>
      <xdr:col>8</xdr:col>
      <xdr:colOff>419100</xdr:colOff>
      <xdr:row>4</xdr:row>
      <xdr:rowOff>47625</xdr:rowOff>
    </xdr:to>
    <xdr:pic>
      <xdr:nvPicPr>
        <xdr:cNvPr id="1" name="Picture 1"/>
        <xdr:cNvPicPr preferRelativeResize="1">
          <a:picLocks noChangeAspect="1"/>
        </xdr:cNvPicPr>
      </xdr:nvPicPr>
      <xdr:blipFill>
        <a:blip r:embed="rId1"/>
        <a:stretch>
          <a:fillRect/>
        </a:stretch>
      </xdr:blipFill>
      <xdr:spPr>
        <a:xfrm>
          <a:off x="5067300" y="0"/>
          <a:ext cx="1428750" cy="12382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0</xdr:rowOff>
    </xdr:from>
    <xdr:to>
      <xdr:col>8</xdr:col>
      <xdr:colOff>180975</xdr:colOff>
      <xdr:row>1</xdr:row>
      <xdr:rowOff>0</xdr:rowOff>
    </xdr:to>
    <xdr:pic>
      <xdr:nvPicPr>
        <xdr:cNvPr id="1" name="Picture 1"/>
        <xdr:cNvPicPr preferRelativeResize="1">
          <a:picLocks noChangeAspect="1"/>
        </xdr:cNvPicPr>
      </xdr:nvPicPr>
      <xdr:blipFill>
        <a:blip r:embed="rId1"/>
        <a:stretch>
          <a:fillRect/>
        </a:stretch>
      </xdr:blipFill>
      <xdr:spPr>
        <a:xfrm>
          <a:off x="3914775" y="0"/>
          <a:ext cx="1924050" cy="1409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0</xdr:rowOff>
    </xdr:from>
    <xdr:to>
      <xdr:col>3</xdr:col>
      <xdr:colOff>809625</xdr:colOff>
      <xdr:row>1</xdr:row>
      <xdr:rowOff>38100</xdr:rowOff>
    </xdr:to>
    <xdr:pic>
      <xdr:nvPicPr>
        <xdr:cNvPr id="1" name="Picture 1"/>
        <xdr:cNvPicPr preferRelativeResize="1">
          <a:picLocks noChangeAspect="1"/>
        </xdr:cNvPicPr>
      </xdr:nvPicPr>
      <xdr:blipFill>
        <a:blip r:embed="rId1"/>
        <a:stretch>
          <a:fillRect/>
        </a:stretch>
      </xdr:blipFill>
      <xdr:spPr>
        <a:xfrm>
          <a:off x="2809875" y="0"/>
          <a:ext cx="1704975" cy="1485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0</xdr:row>
      <xdr:rowOff>0</xdr:rowOff>
    </xdr:from>
    <xdr:to>
      <xdr:col>2</xdr:col>
      <xdr:colOff>819150</xdr:colOff>
      <xdr:row>1</xdr:row>
      <xdr:rowOff>76200</xdr:rowOff>
    </xdr:to>
    <xdr:pic>
      <xdr:nvPicPr>
        <xdr:cNvPr id="1" name="Picture 1"/>
        <xdr:cNvPicPr preferRelativeResize="1">
          <a:picLocks noChangeAspect="1"/>
        </xdr:cNvPicPr>
      </xdr:nvPicPr>
      <xdr:blipFill>
        <a:blip r:embed="rId1"/>
        <a:stretch>
          <a:fillRect/>
        </a:stretch>
      </xdr:blipFill>
      <xdr:spPr>
        <a:xfrm>
          <a:off x="3095625" y="0"/>
          <a:ext cx="1590675" cy="13716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0</xdr:row>
      <xdr:rowOff>0</xdr:rowOff>
    </xdr:from>
    <xdr:to>
      <xdr:col>2</xdr:col>
      <xdr:colOff>828675</xdr:colOff>
      <xdr:row>0</xdr:row>
      <xdr:rowOff>1333500</xdr:rowOff>
    </xdr:to>
    <xdr:pic>
      <xdr:nvPicPr>
        <xdr:cNvPr id="1" name="Picture 1"/>
        <xdr:cNvPicPr preferRelativeResize="1">
          <a:picLocks noChangeAspect="1"/>
        </xdr:cNvPicPr>
      </xdr:nvPicPr>
      <xdr:blipFill>
        <a:blip r:embed="rId1"/>
        <a:stretch>
          <a:fillRect/>
        </a:stretch>
      </xdr:blipFill>
      <xdr:spPr>
        <a:xfrm>
          <a:off x="3114675" y="0"/>
          <a:ext cx="1647825" cy="13335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5</xdr:col>
      <xdr:colOff>0</xdr:colOff>
      <xdr:row>0</xdr:row>
      <xdr:rowOff>1323975</xdr:rowOff>
    </xdr:to>
    <xdr:pic>
      <xdr:nvPicPr>
        <xdr:cNvPr id="1" name="Picture 1"/>
        <xdr:cNvPicPr preferRelativeResize="1">
          <a:picLocks noChangeAspect="1"/>
        </xdr:cNvPicPr>
      </xdr:nvPicPr>
      <xdr:blipFill>
        <a:blip r:embed="rId1"/>
        <a:stretch>
          <a:fillRect/>
        </a:stretch>
      </xdr:blipFill>
      <xdr:spPr>
        <a:xfrm>
          <a:off x="3286125" y="0"/>
          <a:ext cx="2162175" cy="13239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0</xdr:row>
      <xdr:rowOff>0</xdr:rowOff>
    </xdr:from>
    <xdr:to>
      <xdr:col>2</xdr:col>
      <xdr:colOff>323850</xdr:colOff>
      <xdr:row>0</xdr:row>
      <xdr:rowOff>1219200</xdr:rowOff>
    </xdr:to>
    <xdr:pic>
      <xdr:nvPicPr>
        <xdr:cNvPr id="1" name="Picture 1"/>
        <xdr:cNvPicPr preferRelativeResize="1">
          <a:picLocks noChangeAspect="1"/>
        </xdr:cNvPicPr>
      </xdr:nvPicPr>
      <xdr:blipFill>
        <a:blip r:embed="rId1"/>
        <a:stretch>
          <a:fillRect/>
        </a:stretch>
      </xdr:blipFill>
      <xdr:spPr>
        <a:xfrm>
          <a:off x="2324100" y="0"/>
          <a:ext cx="2009775" cy="1219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0</xdr:rowOff>
    </xdr:from>
    <xdr:to>
      <xdr:col>3</xdr:col>
      <xdr:colOff>76200</xdr:colOff>
      <xdr:row>1</xdr:row>
      <xdr:rowOff>38100</xdr:rowOff>
    </xdr:to>
    <xdr:pic>
      <xdr:nvPicPr>
        <xdr:cNvPr id="1" name="Picture 1"/>
        <xdr:cNvPicPr preferRelativeResize="1">
          <a:picLocks noChangeAspect="1"/>
        </xdr:cNvPicPr>
      </xdr:nvPicPr>
      <xdr:blipFill>
        <a:blip r:embed="rId1"/>
        <a:stretch>
          <a:fillRect/>
        </a:stretch>
      </xdr:blipFill>
      <xdr:spPr>
        <a:xfrm>
          <a:off x="3343275" y="0"/>
          <a:ext cx="1647825"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1038225</xdr:colOff>
      <xdr:row>1</xdr:row>
      <xdr:rowOff>38100</xdr:rowOff>
    </xdr:from>
    <xdr:to>
      <xdr:col>5</xdr:col>
      <xdr:colOff>1209675</xdr:colOff>
      <xdr:row>6</xdr:row>
      <xdr:rowOff>19050</xdr:rowOff>
    </xdr:to>
    <xdr:pic>
      <xdr:nvPicPr>
        <xdr:cNvPr id="1" name="Picture 3"/>
        <xdr:cNvPicPr preferRelativeResize="1">
          <a:picLocks noChangeAspect="1"/>
        </xdr:cNvPicPr>
      </xdr:nvPicPr>
      <xdr:blipFill>
        <a:blip r:embed="rId1"/>
        <a:stretch>
          <a:fillRect/>
        </a:stretch>
      </xdr:blipFill>
      <xdr:spPr>
        <a:xfrm>
          <a:off x="7143750" y="228600"/>
          <a:ext cx="1838325" cy="1400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0</xdr:row>
      <xdr:rowOff>47625</xdr:rowOff>
    </xdr:from>
    <xdr:to>
      <xdr:col>5</xdr:col>
      <xdr:colOff>390525</xdr:colOff>
      <xdr:row>6</xdr:row>
      <xdr:rowOff>47625</xdr:rowOff>
    </xdr:to>
    <xdr:pic>
      <xdr:nvPicPr>
        <xdr:cNvPr id="1" name="Picture 1"/>
        <xdr:cNvPicPr preferRelativeResize="1">
          <a:picLocks noChangeAspect="1"/>
        </xdr:cNvPicPr>
      </xdr:nvPicPr>
      <xdr:blipFill>
        <a:blip r:embed="rId1"/>
        <a:stretch>
          <a:fillRect/>
        </a:stretch>
      </xdr:blipFill>
      <xdr:spPr>
        <a:xfrm>
          <a:off x="6886575" y="47625"/>
          <a:ext cx="13239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723900</xdr:colOff>
      <xdr:row>0</xdr:row>
      <xdr:rowOff>95250</xdr:rowOff>
    </xdr:from>
    <xdr:to>
      <xdr:col>5</xdr:col>
      <xdr:colOff>685800</xdr:colOff>
      <xdr:row>5</xdr:row>
      <xdr:rowOff>476250</xdr:rowOff>
    </xdr:to>
    <xdr:pic>
      <xdr:nvPicPr>
        <xdr:cNvPr id="1" name="Picture 1"/>
        <xdr:cNvPicPr preferRelativeResize="1">
          <a:picLocks noChangeAspect="1"/>
        </xdr:cNvPicPr>
      </xdr:nvPicPr>
      <xdr:blipFill>
        <a:blip r:embed="rId1"/>
        <a:stretch>
          <a:fillRect/>
        </a:stretch>
      </xdr:blipFill>
      <xdr:spPr>
        <a:xfrm>
          <a:off x="6858000" y="95250"/>
          <a:ext cx="1676400"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0</xdr:row>
      <xdr:rowOff>19050</xdr:rowOff>
    </xdr:from>
    <xdr:to>
      <xdr:col>4</xdr:col>
      <xdr:colOff>219075</xdr:colOff>
      <xdr:row>5</xdr:row>
      <xdr:rowOff>180975</xdr:rowOff>
    </xdr:to>
    <xdr:pic>
      <xdr:nvPicPr>
        <xdr:cNvPr id="1" name="Picture 1"/>
        <xdr:cNvPicPr preferRelativeResize="1">
          <a:picLocks noChangeAspect="1"/>
        </xdr:cNvPicPr>
      </xdr:nvPicPr>
      <xdr:blipFill>
        <a:blip r:embed="rId1"/>
        <a:stretch>
          <a:fillRect/>
        </a:stretch>
      </xdr:blipFill>
      <xdr:spPr>
        <a:xfrm>
          <a:off x="4524375" y="19050"/>
          <a:ext cx="107632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xdr:colOff>
      <xdr:row>0</xdr:row>
      <xdr:rowOff>47625</xdr:rowOff>
    </xdr:from>
    <xdr:to>
      <xdr:col>8</xdr:col>
      <xdr:colOff>276225</xdr:colOff>
      <xdr:row>3</xdr:row>
      <xdr:rowOff>66675</xdr:rowOff>
    </xdr:to>
    <xdr:pic>
      <xdr:nvPicPr>
        <xdr:cNvPr id="1" name="Picture 3"/>
        <xdr:cNvPicPr preferRelativeResize="1">
          <a:picLocks noChangeAspect="1"/>
        </xdr:cNvPicPr>
      </xdr:nvPicPr>
      <xdr:blipFill>
        <a:blip r:embed="rId1"/>
        <a:stretch>
          <a:fillRect/>
        </a:stretch>
      </xdr:blipFill>
      <xdr:spPr>
        <a:xfrm>
          <a:off x="4676775" y="47625"/>
          <a:ext cx="1428750" cy="1152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85725</xdr:rowOff>
    </xdr:from>
    <xdr:to>
      <xdr:col>4</xdr:col>
      <xdr:colOff>333375</xdr:colOff>
      <xdr:row>6</xdr:row>
      <xdr:rowOff>180975</xdr:rowOff>
    </xdr:to>
    <xdr:pic>
      <xdr:nvPicPr>
        <xdr:cNvPr id="1" name="Picture 2"/>
        <xdr:cNvPicPr preferRelativeResize="1">
          <a:picLocks noChangeAspect="1"/>
        </xdr:cNvPicPr>
      </xdr:nvPicPr>
      <xdr:blipFill>
        <a:blip r:embed="rId1"/>
        <a:stretch>
          <a:fillRect/>
        </a:stretch>
      </xdr:blipFill>
      <xdr:spPr>
        <a:xfrm>
          <a:off x="2162175" y="85725"/>
          <a:ext cx="1847850" cy="1238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1000125</xdr:colOff>
      <xdr:row>0</xdr:row>
      <xdr:rowOff>0</xdr:rowOff>
    </xdr:from>
    <xdr:to>
      <xdr:col>5</xdr:col>
      <xdr:colOff>885825</xdr:colOff>
      <xdr:row>6</xdr:row>
      <xdr:rowOff>95250</xdr:rowOff>
    </xdr:to>
    <xdr:pic>
      <xdr:nvPicPr>
        <xdr:cNvPr id="1" name="Picture 1"/>
        <xdr:cNvPicPr preferRelativeResize="1">
          <a:picLocks noChangeAspect="1"/>
        </xdr:cNvPicPr>
      </xdr:nvPicPr>
      <xdr:blipFill>
        <a:blip r:embed="rId1"/>
        <a:stretch>
          <a:fillRect/>
        </a:stretch>
      </xdr:blipFill>
      <xdr:spPr>
        <a:xfrm>
          <a:off x="7172325" y="0"/>
          <a:ext cx="173355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0046CMES/PARS_Analysis/2013_Annual_Data/Annual_Report_Creation/2013_AnRpt_Table%20and%20Figure%20Source%20Documents/2013_SMS_Table_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3.6"/>
      <sheetName val="SMS_Tbl_06"/>
    </sheetNames>
    <sheetDataSet>
      <sheetData sheetId="1">
        <row r="1">
          <cell r="G1" t="str">
            <v>Total_Income</v>
          </cell>
        </row>
        <row r="2">
          <cell r="D2">
            <v>21110</v>
          </cell>
          <cell r="E2">
            <v>79977.65</v>
          </cell>
          <cell r="F2">
            <v>207486.62</v>
          </cell>
          <cell r="G2">
            <v>308574.27</v>
          </cell>
          <cell r="H2">
            <v>247067.89</v>
          </cell>
        </row>
        <row r="3">
          <cell r="D3">
            <v>10400</v>
          </cell>
          <cell r="E3">
            <v>0</v>
          </cell>
          <cell r="F3">
            <v>122920.94</v>
          </cell>
          <cell r="G3">
            <v>133320.94</v>
          </cell>
          <cell r="H3">
            <v>133320.94</v>
          </cell>
        </row>
        <row r="4">
          <cell r="D4">
            <v>0</v>
          </cell>
          <cell r="E4">
            <v>0</v>
          </cell>
          <cell r="F4">
            <v>6166.69</v>
          </cell>
          <cell r="G4">
            <v>6166.69</v>
          </cell>
          <cell r="H4">
            <v>6166.69</v>
          </cell>
        </row>
        <row r="5">
          <cell r="D5">
            <v>30062.5</v>
          </cell>
          <cell r="E5">
            <v>56462.5</v>
          </cell>
          <cell r="F5">
            <v>63304</v>
          </cell>
          <cell r="G5">
            <v>149829</v>
          </cell>
          <cell r="H5">
            <v>50000</v>
          </cell>
        </row>
        <row r="6">
          <cell r="D6">
            <v>0</v>
          </cell>
          <cell r="E6">
            <v>400</v>
          </cell>
          <cell r="F6">
            <v>45227</v>
          </cell>
          <cell r="G6">
            <v>45627</v>
          </cell>
          <cell r="H6">
            <v>45327</v>
          </cell>
        </row>
        <row r="7">
          <cell r="D7">
            <v>0</v>
          </cell>
          <cell r="E7">
            <v>162512</v>
          </cell>
          <cell r="F7">
            <v>118617</v>
          </cell>
          <cell r="G7">
            <v>281129</v>
          </cell>
          <cell r="H7">
            <v>231035</v>
          </cell>
        </row>
        <row r="8">
          <cell r="D8">
            <v>0</v>
          </cell>
          <cell r="E8">
            <v>0</v>
          </cell>
          <cell r="F8">
            <v>0</v>
          </cell>
          <cell r="G8">
            <v>0</v>
          </cell>
          <cell r="H8">
            <v>14479</v>
          </cell>
        </row>
        <row r="9">
          <cell r="D9">
            <v>10500</v>
          </cell>
          <cell r="E9">
            <v>129500</v>
          </cell>
          <cell r="F9">
            <v>637794.2</v>
          </cell>
          <cell r="G9">
            <v>777794.2</v>
          </cell>
          <cell r="H9">
            <v>780582.97</v>
          </cell>
        </row>
        <row r="10">
          <cell r="D10">
            <v>0</v>
          </cell>
          <cell r="E10">
            <v>25000</v>
          </cell>
          <cell r="F10">
            <v>80465</v>
          </cell>
          <cell r="G10">
            <v>105465</v>
          </cell>
          <cell r="H10">
            <v>105465</v>
          </cell>
        </row>
        <row r="11">
          <cell r="D11">
            <v>4500</v>
          </cell>
          <cell r="E11">
            <v>42635</v>
          </cell>
          <cell r="F11">
            <v>540118</v>
          </cell>
          <cell r="G11">
            <v>587253</v>
          </cell>
          <cell r="H11">
            <v>587253</v>
          </cell>
        </row>
        <row r="12">
          <cell r="D12">
            <v>0</v>
          </cell>
          <cell r="E12">
            <v>0</v>
          </cell>
          <cell r="F12">
            <v>127565.76</v>
          </cell>
          <cell r="G12">
            <v>127565.76</v>
          </cell>
          <cell r="H12">
            <v>127565.76</v>
          </cell>
        </row>
        <row r="13">
          <cell r="D13">
            <v>3000</v>
          </cell>
          <cell r="E13">
            <v>13400</v>
          </cell>
          <cell r="F13">
            <v>69097</v>
          </cell>
          <cell r="G13">
            <v>85497</v>
          </cell>
          <cell r="H13">
            <v>85496.85</v>
          </cell>
        </row>
        <row r="14">
          <cell r="D14">
            <v>24000</v>
          </cell>
          <cell r="E14">
            <v>0</v>
          </cell>
          <cell r="F14">
            <v>69200</v>
          </cell>
          <cell r="G14">
            <v>93200</v>
          </cell>
          <cell r="H14">
            <v>93200</v>
          </cell>
        </row>
        <row r="15">
          <cell r="D15">
            <v>0</v>
          </cell>
          <cell r="E15">
            <v>0</v>
          </cell>
          <cell r="F15">
            <v>25124.6</v>
          </cell>
          <cell r="G15">
            <v>25124.6</v>
          </cell>
          <cell r="H15">
            <v>25124.6</v>
          </cell>
        </row>
        <row r="16">
          <cell r="D16">
            <v>0</v>
          </cell>
          <cell r="E16">
            <v>1800</v>
          </cell>
          <cell r="F16">
            <v>156631</v>
          </cell>
          <cell r="G16">
            <v>158431</v>
          </cell>
          <cell r="H16">
            <v>158368</v>
          </cell>
        </row>
        <row r="17">
          <cell r="D17">
            <v>0</v>
          </cell>
          <cell r="E17">
            <v>0</v>
          </cell>
          <cell r="F17">
            <v>0</v>
          </cell>
          <cell r="G17">
            <v>0</v>
          </cell>
          <cell r="H17">
            <v>0</v>
          </cell>
        </row>
        <row r="18">
          <cell r="D18">
            <v>0</v>
          </cell>
          <cell r="E18">
            <v>0</v>
          </cell>
          <cell r="F18">
            <v>9950</v>
          </cell>
          <cell r="G18">
            <v>9950</v>
          </cell>
          <cell r="H18">
            <v>9950</v>
          </cell>
        </row>
        <row r="19">
          <cell r="D19">
            <v>0</v>
          </cell>
          <cell r="E19">
            <v>0</v>
          </cell>
          <cell r="F19">
            <v>0</v>
          </cell>
          <cell r="G19">
            <v>0</v>
          </cell>
          <cell r="H19">
            <v>0</v>
          </cell>
        </row>
        <row r="20">
          <cell r="D20">
            <v>0</v>
          </cell>
          <cell r="E20">
            <v>0</v>
          </cell>
          <cell r="F20">
            <v>0</v>
          </cell>
          <cell r="G20">
            <v>0</v>
          </cell>
          <cell r="H20">
            <v>0</v>
          </cell>
        </row>
        <row r="21">
          <cell r="D21">
            <v>0</v>
          </cell>
          <cell r="E21">
            <v>0</v>
          </cell>
          <cell r="F21">
            <v>0</v>
          </cell>
          <cell r="G21">
            <v>0</v>
          </cell>
          <cell r="H21">
            <v>0</v>
          </cell>
        </row>
        <row r="22">
          <cell r="D22">
            <v>0</v>
          </cell>
          <cell r="E22">
            <v>0</v>
          </cell>
          <cell r="F22">
            <v>3300</v>
          </cell>
          <cell r="G22">
            <v>3300</v>
          </cell>
          <cell r="H22">
            <v>2700</v>
          </cell>
        </row>
        <row r="23">
          <cell r="D23">
            <v>0</v>
          </cell>
          <cell r="E23">
            <v>0</v>
          </cell>
          <cell r="F23">
            <v>0</v>
          </cell>
          <cell r="G23">
            <v>0</v>
          </cell>
          <cell r="H23">
            <v>25000</v>
          </cell>
        </row>
        <row r="24">
          <cell r="D24">
            <v>14040</v>
          </cell>
          <cell r="E24">
            <v>0</v>
          </cell>
          <cell r="F24">
            <v>98998</v>
          </cell>
          <cell r="G24">
            <v>113038</v>
          </cell>
          <cell r="H24">
            <v>113038</v>
          </cell>
        </row>
        <row r="25">
          <cell r="D25">
            <v>0</v>
          </cell>
          <cell r="E25">
            <v>3000</v>
          </cell>
          <cell r="F25">
            <v>25500</v>
          </cell>
          <cell r="G25">
            <v>28500</v>
          </cell>
          <cell r="H25">
            <v>28500</v>
          </cell>
        </row>
        <row r="26">
          <cell r="D26">
            <v>5625</v>
          </cell>
          <cell r="E26">
            <v>0</v>
          </cell>
          <cell r="F26">
            <v>146599</v>
          </cell>
          <cell r="G26">
            <v>152224</v>
          </cell>
          <cell r="H26">
            <v>102006</v>
          </cell>
        </row>
        <row r="27">
          <cell r="D27">
            <v>0</v>
          </cell>
          <cell r="E27">
            <v>0</v>
          </cell>
          <cell r="F27">
            <v>150</v>
          </cell>
          <cell r="G27">
            <v>150</v>
          </cell>
          <cell r="H27">
            <v>25063</v>
          </cell>
        </row>
        <row r="28">
          <cell r="D28">
            <v>0</v>
          </cell>
          <cell r="E28">
            <v>0</v>
          </cell>
          <cell r="F28">
            <v>4726.86</v>
          </cell>
          <cell r="G28">
            <v>4726.86</v>
          </cell>
          <cell r="H28">
            <v>4726.86</v>
          </cell>
        </row>
        <row r="29">
          <cell r="D29">
            <v>0</v>
          </cell>
          <cell r="E29">
            <v>0</v>
          </cell>
          <cell r="F29">
            <v>195046</v>
          </cell>
          <cell r="G29">
            <v>195046</v>
          </cell>
          <cell r="H29">
            <v>195046</v>
          </cell>
        </row>
        <row r="30">
          <cell r="D30">
            <v>0</v>
          </cell>
          <cell r="E30">
            <v>0</v>
          </cell>
          <cell r="F30">
            <v>575000</v>
          </cell>
          <cell r="G30">
            <v>575000</v>
          </cell>
          <cell r="H30">
            <v>575000</v>
          </cell>
        </row>
        <row r="31">
          <cell r="D31">
            <v>0</v>
          </cell>
          <cell r="E31">
            <v>0</v>
          </cell>
          <cell r="F31">
            <v>14271</v>
          </cell>
          <cell r="G31">
            <v>14271</v>
          </cell>
          <cell r="H31">
            <v>60000</v>
          </cell>
        </row>
        <row r="32">
          <cell r="D32">
            <v>0</v>
          </cell>
          <cell r="E32">
            <v>0</v>
          </cell>
          <cell r="F32">
            <v>21400</v>
          </cell>
          <cell r="G32">
            <v>21400</v>
          </cell>
          <cell r="H32">
            <v>21400</v>
          </cell>
        </row>
        <row r="33">
          <cell r="D33">
            <v>0</v>
          </cell>
          <cell r="E33">
            <v>0</v>
          </cell>
          <cell r="F33">
            <v>14045</v>
          </cell>
          <cell r="G33">
            <v>14045</v>
          </cell>
          <cell r="H33">
            <v>14045</v>
          </cell>
        </row>
        <row r="34">
          <cell r="D34">
            <v>0</v>
          </cell>
          <cell r="E34">
            <v>21200</v>
          </cell>
          <cell r="F34">
            <v>61337.54</v>
          </cell>
          <cell r="G34">
            <v>82537.54000000001</v>
          </cell>
          <cell r="H34">
            <v>70561.63</v>
          </cell>
        </row>
        <row r="35">
          <cell r="D35">
            <v>6100</v>
          </cell>
          <cell r="E35">
            <v>6225</v>
          </cell>
          <cell r="F35">
            <v>294000</v>
          </cell>
          <cell r="G35">
            <v>306325</v>
          </cell>
          <cell r="H35">
            <v>307928</v>
          </cell>
        </row>
        <row r="36">
          <cell r="D36">
            <v>0</v>
          </cell>
          <cell r="E36">
            <v>0</v>
          </cell>
          <cell r="F36">
            <v>0</v>
          </cell>
          <cell r="G36">
            <v>0</v>
          </cell>
          <cell r="H36">
            <v>128686</v>
          </cell>
        </row>
        <row r="37">
          <cell r="D37">
            <v>0</v>
          </cell>
          <cell r="E37">
            <v>0</v>
          </cell>
          <cell r="F37">
            <v>5000</v>
          </cell>
          <cell r="G37">
            <v>5000</v>
          </cell>
          <cell r="H37">
            <v>6094.36</v>
          </cell>
        </row>
        <row r="38">
          <cell r="D38">
            <v>0</v>
          </cell>
          <cell r="E38">
            <v>0</v>
          </cell>
          <cell r="F38">
            <v>0</v>
          </cell>
          <cell r="G38">
            <v>0</v>
          </cell>
          <cell r="H38">
            <v>9000</v>
          </cell>
        </row>
        <row r="39">
          <cell r="D39">
            <v>5000</v>
          </cell>
          <cell r="E39">
            <v>36139.4</v>
          </cell>
          <cell r="F39">
            <v>45040</v>
          </cell>
          <cell r="G39">
            <v>86179.4</v>
          </cell>
          <cell r="H39">
            <v>92920.39</v>
          </cell>
        </row>
        <row r="40">
          <cell r="D40">
            <v>0</v>
          </cell>
          <cell r="E40">
            <v>0</v>
          </cell>
          <cell r="F40">
            <v>78920</v>
          </cell>
          <cell r="G40">
            <v>78920</v>
          </cell>
          <cell r="H40">
            <v>78920</v>
          </cell>
        </row>
        <row r="41">
          <cell r="D41">
            <v>0</v>
          </cell>
          <cell r="E41">
            <v>0</v>
          </cell>
          <cell r="F41">
            <v>16800</v>
          </cell>
          <cell r="G41">
            <v>16800</v>
          </cell>
          <cell r="H41">
            <v>11551.76</v>
          </cell>
        </row>
        <row r="42">
          <cell r="D42">
            <v>0</v>
          </cell>
          <cell r="E42">
            <v>0</v>
          </cell>
          <cell r="F42">
            <v>8500</v>
          </cell>
          <cell r="G42">
            <v>8500</v>
          </cell>
          <cell r="H42">
            <v>0</v>
          </cell>
        </row>
        <row r="43">
          <cell r="D43">
            <v>32987.24</v>
          </cell>
          <cell r="E43">
            <v>40975</v>
          </cell>
          <cell r="F43">
            <v>225355.45</v>
          </cell>
          <cell r="G43">
            <v>299317.69</v>
          </cell>
          <cell r="H43">
            <v>487415.12</v>
          </cell>
        </row>
        <row r="44">
          <cell r="D44">
            <v>16900</v>
          </cell>
          <cell r="E44">
            <v>420</v>
          </cell>
          <cell r="F44">
            <v>150</v>
          </cell>
          <cell r="G44">
            <v>17470</v>
          </cell>
          <cell r="H44">
            <v>176175.27</v>
          </cell>
        </row>
        <row r="45">
          <cell r="D45">
            <v>0</v>
          </cell>
          <cell r="E45">
            <v>0</v>
          </cell>
          <cell r="F45">
            <v>27827</v>
          </cell>
          <cell r="G45">
            <v>27827</v>
          </cell>
          <cell r="H45">
            <v>75849</v>
          </cell>
        </row>
        <row r="46">
          <cell r="D46">
            <v>0</v>
          </cell>
          <cell r="E46">
            <v>0</v>
          </cell>
          <cell r="F46">
            <v>0</v>
          </cell>
          <cell r="G46">
            <v>0</v>
          </cell>
          <cell r="H46">
            <v>11300</v>
          </cell>
        </row>
        <row r="47">
          <cell r="D47">
            <v>0</v>
          </cell>
          <cell r="E47">
            <v>0</v>
          </cell>
          <cell r="F47">
            <v>229939</v>
          </cell>
          <cell r="G47">
            <v>229939</v>
          </cell>
          <cell r="H47">
            <v>216167.75</v>
          </cell>
        </row>
        <row r="48">
          <cell r="D48">
            <v>0</v>
          </cell>
          <cell r="E48">
            <v>0</v>
          </cell>
          <cell r="F48">
            <v>50000</v>
          </cell>
          <cell r="G48">
            <v>50000</v>
          </cell>
          <cell r="H48">
            <v>40867</v>
          </cell>
        </row>
        <row r="49">
          <cell r="D49">
            <v>0</v>
          </cell>
          <cell r="E49">
            <v>0</v>
          </cell>
          <cell r="F49">
            <v>0</v>
          </cell>
          <cell r="G49">
            <v>0</v>
          </cell>
          <cell r="H49">
            <v>400</v>
          </cell>
        </row>
        <row r="50">
          <cell r="D50">
            <v>0</v>
          </cell>
          <cell r="E50">
            <v>0</v>
          </cell>
          <cell r="F50">
            <v>16875</v>
          </cell>
          <cell r="G50">
            <v>16875</v>
          </cell>
          <cell r="H50">
            <v>0</v>
          </cell>
        </row>
        <row r="51">
          <cell r="D51">
            <v>0</v>
          </cell>
          <cell r="E51">
            <v>0</v>
          </cell>
          <cell r="F51">
            <v>0</v>
          </cell>
          <cell r="G51">
            <v>0</v>
          </cell>
          <cell r="H51">
            <v>100</v>
          </cell>
        </row>
        <row r="52">
          <cell r="D52">
            <v>0</v>
          </cell>
          <cell r="E52">
            <v>0</v>
          </cell>
          <cell r="F52">
            <v>0</v>
          </cell>
          <cell r="G52">
            <v>0</v>
          </cell>
          <cell r="H52">
            <v>0</v>
          </cell>
        </row>
        <row r="53">
          <cell r="D53">
            <v>2000</v>
          </cell>
          <cell r="E53">
            <v>0</v>
          </cell>
          <cell r="F53">
            <v>4000</v>
          </cell>
          <cell r="G53">
            <v>6000</v>
          </cell>
          <cell r="H53">
            <v>6000</v>
          </cell>
        </row>
        <row r="54">
          <cell r="D54">
            <v>0</v>
          </cell>
          <cell r="E54">
            <v>0</v>
          </cell>
          <cell r="F54">
            <v>0</v>
          </cell>
          <cell r="G54">
            <v>0</v>
          </cell>
          <cell r="H54">
            <v>22520.92</v>
          </cell>
        </row>
        <row r="55">
          <cell r="D55">
            <v>10350</v>
          </cell>
          <cell r="E55">
            <v>10350</v>
          </cell>
          <cell r="F55">
            <v>37359.21</v>
          </cell>
          <cell r="G55">
            <v>58059.21</v>
          </cell>
          <cell r="H55">
            <v>47627.71</v>
          </cell>
        </row>
        <row r="56">
          <cell r="D56">
            <v>0</v>
          </cell>
          <cell r="E56">
            <v>3500</v>
          </cell>
          <cell r="F56">
            <v>5075</v>
          </cell>
          <cell r="G56">
            <v>8575</v>
          </cell>
          <cell r="H56">
            <v>7381</v>
          </cell>
        </row>
        <row r="57">
          <cell r="D57">
            <v>0</v>
          </cell>
          <cell r="E57">
            <v>0</v>
          </cell>
          <cell r="F57">
            <v>1450</v>
          </cell>
          <cell r="G57">
            <v>1450</v>
          </cell>
          <cell r="H57">
            <v>1450</v>
          </cell>
        </row>
        <row r="58">
          <cell r="D58">
            <v>0</v>
          </cell>
          <cell r="E58">
            <v>0</v>
          </cell>
          <cell r="F58">
            <v>0</v>
          </cell>
          <cell r="G58">
            <v>0</v>
          </cell>
          <cell r="H58">
            <v>0</v>
          </cell>
        </row>
        <row r="59">
          <cell r="D59">
            <v>0</v>
          </cell>
          <cell r="E59">
            <v>0</v>
          </cell>
          <cell r="F59">
            <v>0</v>
          </cell>
          <cell r="G59">
            <v>0</v>
          </cell>
          <cell r="H59">
            <v>30000</v>
          </cell>
        </row>
        <row r="60">
          <cell r="D60">
            <v>0</v>
          </cell>
          <cell r="E60">
            <v>0</v>
          </cell>
          <cell r="F60">
            <v>0</v>
          </cell>
          <cell r="G60">
            <v>0</v>
          </cell>
          <cell r="H60">
            <v>11285.41</v>
          </cell>
        </row>
        <row r="61">
          <cell r="D61">
            <v>0</v>
          </cell>
          <cell r="E61">
            <v>35600</v>
          </cell>
          <cell r="F61">
            <v>0</v>
          </cell>
          <cell r="G61">
            <v>35600</v>
          </cell>
          <cell r="H61">
            <v>126029.46</v>
          </cell>
        </row>
        <row r="62">
          <cell r="D62">
            <v>5000</v>
          </cell>
          <cell r="E62">
            <v>9005</v>
          </cell>
          <cell r="F62">
            <v>19975</v>
          </cell>
          <cell r="G62">
            <v>33980</v>
          </cell>
          <cell r="H62">
            <v>38217.02</v>
          </cell>
        </row>
        <row r="63">
          <cell r="D63">
            <v>23000</v>
          </cell>
          <cell r="E63">
            <v>16000</v>
          </cell>
          <cell r="F63">
            <v>7000</v>
          </cell>
          <cell r="G63">
            <v>46000</v>
          </cell>
          <cell r="H63">
            <v>127000</v>
          </cell>
        </row>
        <row r="64">
          <cell r="D64">
            <v>0</v>
          </cell>
          <cell r="E64">
            <v>0</v>
          </cell>
          <cell r="F64">
            <v>25045</v>
          </cell>
          <cell r="G64">
            <v>25045</v>
          </cell>
          <cell r="H64">
            <v>159666</v>
          </cell>
        </row>
        <row r="65">
          <cell r="D65">
            <v>0</v>
          </cell>
          <cell r="E65">
            <v>0</v>
          </cell>
          <cell r="F65">
            <v>814.55</v>
          </cell>
          <cell r="G65">
            <v>814.55</v>
          </cell>
          <cell r="H65">
            <v>73714</v>
          </cell>
        </row>
        <row r="66">
          <cell r="D66">
            <v>0</v>
          </cell>
          <cell r="E66">
            <v>0</v>
          </cell>
          <cell r="F66">
            <v>12000</v>
          </cell>
          <cell r="G66">
            <v>12000</v>
          </cell>
          <cell r="H66">
            <v>6533</v>
          </cell>
        </row>
        <row r="67">
          <cell r="D67">
            <v>0</v>
          </cell>
          <cell r="E67">
            <v>0</v>
          </cell>
          <cell r="F67">
            <v>0</v>
          </cell>
          <cell r="G67">
            <v>0</v>
          </cell>
          <cell r="H67">
            <v>0</v>
          </cell>
        </row>
        <row r="68">
          <cell r="D68">
            <v>0</v>
          </cell>
          <cell r="E68">
            <v>0</v>
          </cell>
          <cell r="F68">
            <v>4500</v>
          </cell>
          <cell r="G68">
            <v>4500</v>
          </cell>
          <cell r="H68">
            <v>2600</v>
          </cell>
        </row>
        <row r="69">
          <cell r="D69">
            <v>0</v>
          </cell>
          <cell r="E69">
            <v>108592</v>
          </cell>
          <cell r="F69">
            <v>113699.67</v>
          </cell>
          <cell r="G69">
            <v>222291.66999999998</v>
          </cell>
          <cell r="H69">
            <v>216493.8</v>
          </cell>
        </row>
        <row r="70">
          <cell r="D70">
            <v>2500</v>
          </cell>
          <cell r="E70">
            <v>29450</v>
          </cell>
          <cell r="F70">
            <v>51446</v>
          </cell>
          <cell r="G70">
            <v>83396</v>
          </cell>
          <cell r="H70">
            <v>126480.94</v>
          </cell>
        </row>
        <row r="71">
          <cell r="D71">
            <v>0</v>
          </cell>
          <cell r="E71">
            <v>0</v>
          </cell>
          <cell r="F71">
            <v>2000</v>
          </cell>
          <cell r="G71">
            <v>2000</v>
          </cell>
          <cell r="H71">
            <v>2000</v>
          </cell>
        </row>
        <row r="72">
          <cell r="D72">
            <v>0</v>
          </cell>
          <cell r="E72">
            <v>0</v>
          </cell>
          <cell r="F72">
            <v>10000</v>
          </cell>
          <cell r="G72">
            <v>10000</v>
          </cell>
          <cell r="H72">
            <v>10000</v>
          </cell>
        </row>
        <row r="73">
          <cell r="D73">
            <v>0</v>
          </cell>
          <cell r="E73">
            <v>0</v>
          </cell>
          <cell r="F73">
            <v>39615</v>
          </cell>
          <cell r="G73">
            <v>39615</v>
          </cell>
          <cell r="H73">
            <v>38876.46</v>
          </cell>
        </row>
        <row r="74">
          <cell r="D74">
            <v>0</v>
          </cell>
          <cell r="E74">
            <v>0</v>
          </cell>
          <cell r="F74">
            <v>27219</v>
          </cell>
          <cell r="G74">
            <v>27219</v>
          </cell>
          <cell r="H74">
            <v>27219</v>
          </cell>
        </row>
        <row r="75">
          <cell r="D75">
            <v>0</v>
          </cell>
          <cell r="E75">
            <v>0</v>
          </cell>
          <cell r="F75">
            <v>437553</v>
          </cell>
          <cell r="G75">
            <v>437553</v>
          </cell>
          <cell r="H75">
            <v>437553</v>
          </cell>
        </row>
        <row r="76">
          <cell r="D76">
            <v>0</v>
          </cell>
          <cell r="E76">
            <v>43550</v>
          </cell>
          <cell r="F76">
            <v>195695</v>
          </cell>
          <cell r="G76">
            <v>239245</v>
          </cell>
          <cell r="H76">
            <v>254538</v>
          </cell>
        </row>
        <row r="77">
          <cell r="D77">
            <v>0</v>
          </cell>
          <cell r="E77">
            <v>1850</v>
          </cell>
          <cell r="F77">
            <v>4080</v>
          </cell>
          <cell r="G77">
            <v>5930</v>
          </cell>
          <cell r="H77">
            <v>33000</v>
          </cell>
        </row>
        <row r="78">
          <cell r="D78">
            <v>0</v>
          </cell>
          <cell r="E78">
            <v>7597.54</v>
          </cell>
          <cell r="F78">
            <v>8351.28</v>
          </cell>
          <cell r="G78">
            <v>15948.82</v>
          </cell>
          <cell r="H78">
            <v>15948.82</v>
          </cell>
        </row>
        <row r="79">
          <cell r="D79">
            <v>1000</v>
          </cell>
          <cell r="E79">
            <v>77300</v>
          </cell>
          <cell r="F79">
            <v>174301.45</v>
          </cell>
          <cell r="G79">
            <v>252601.45</v>
          </cell>
          <cell r="H79">
            <v>243024.33</v>
          </cell>
        </row>
        <row r="80">
          <cell r="D80">
            <v>1500</v>
          </cell>
          <cell r="E80">
            <v>0</v>
          </cell>
          <cell r="F80">
            <v>68170.8</v>
          </cell>
          <cell r="G80">
            <v>69670.8</v>
          </cell>
          <cell r="H80">
            <v>74270.8</v>
          </cell>
        </row>
        <row r="81">
          <cell r="D81">
            <v>0</v>
          </cell>
          <cell r="E81">
            <v>0</v>
          </cell>
          <cell r="F81">
            <v>9550</v>
          </cell>
          <cell r="G81">
            <v>9550</v>
          </cell>
          <cell r="H81">
            <v>9550</v>
          </cell>
        </row>
        <row r="82">
          <cell r="D82">
            <v>6249.68</v>
          </cell>
          <cell r="E82">
            <v>0</v>
          </cell>
          <cell r="F82">
            <v>74789</v>
          </cell>
          <cell r="G82">
            <v>81038.68</v>
          </cell>
          <cell r="H82">
            <v>81038</v>
          </cell>
        </row>
        <row r="83">
          <cell r="D83">
            <v>0</v>
          </cell>
          <cell r="E83">
            <v>0</v>
          </cell>
          <cell r="F83">
            <v>29280</v>
          </cell>
          <cell r="G83">
            <v>29280</v>
          </cell>
          <cell r="H83">
            <v>29280</v>
          </cell>
        </row>
        <row r="84">
          <cell r="D84">
            <v>56500</v>
          </cell>
          <cell r="E84">
            <v>38500</v>
          </cell>
          <cell r="F84">
            <v>292500</v>
          </cell>
          <cell r="G84">
            <v>387500</v>
          </cell>
          <cell r="H84">
            <v>378188</v>
          </cell>
        </row>
        <row r="85">
          <cell r="D85">
            <v>0</v>
          </cell>
          <cell r="E85">
            <v>0</v>
          </cell>
          <cell r="F85">
            <v>32000</v>
          </cell>
          <cell r="G85">
            <v>32000</v>
          </cell>
          <cell r="H85">
            <v>33453</v>
          </cell>
        </row>
        <row r="86">
          <cell r="D86">
            <v>8900</v>
          </cell>
          <cell r="E86">
            <v>104050</v>
          </cell>
          <cell r="F86">
            <v>159370</v>
          </cell>
          <cell r="G86">
            <v>272320</v>
          </cell>
          <cell r="H86">
            <v>272320</v>
          </cell>
        </row>
        <row r="87">
          <cell r="D87">
            <v>28550</v>
          </cell>
          <cell r="E87">
            <v>56938</v>
          </cell>
          <cell r="F87">
            <v>269489</v>
          </cell>
          <cell r="G87">
            <v>354977</v>
          </cell>
          <cell r="H87">
            <v>354977</v>
          </cell>
        </row>
        <row r="88">
          <cell r="D88">
            <v>114250</v>
          </cell>
          <cell r="E88">
            <v>22000</v>
          </cell>
          <cell r="F88">
            <v>265100</v>
          </cell>
          <cell r="G88">
            <v>401350</v>
          </cell>
          <cell r="H88">
            <v>401350</v>
          </cell>
        </row>
        <row r="89">
          <cell r="D89">
            <v>0</v>
          </cell>
          <cell r="E89">
            <v>0</v>
          </cell>
          <cell r="F89">
            <v>98910</v>
          </cell>
          <cell r="G89">
            <v>98910</v>
          </cell>
          <cell r="H89">
            <v>98910</v>
          </cell>
        </row>
        <row r="90">
          <cell r="D90">
            <v>0</v>
          </cell>
          <cell r="E90">
            <v>0</v>
          </cell>
          <cell r="F90">
            <v>131182.4</v>
          </cell>
          <cell r="G90">
            <v>131182.4</v>
          </cell>
          <cell r="H90">
            <v>131182.4</v>
          </cell>
        </row>
        <row r="91">
          <cell r="D91">
            <v>0</v>
          </cell>
          <cell r="E91">
            <v>0</v>
          </cell>
          <cell r="F91">
            <v>81769</v>
          </cell>
          <cell r="G91">
            <v>81769</v>
          </cell>
          <cell r="H91">
            <v>81769</v>
          </cell>
        </row>
        <row r="92">
          <cell r="D92">
            <v>0</v>
          </cell>
          <cell r="E92">
            <v>0</v>
          </cell>
          <cell r="F92">
            <v>31400</v>
          </cell>
          <cell r="G92">
            <v>31400</v>
          </cell>
          <cell r="H92">
            <v>31400</v>
          </cell>
        </row>
        <row r="93">
          <cell r="D93">
            <v>30250</v>
          </cell>
          <cell r="E93">
            <v>0</v>
          </cell>
          <cell r="F93">
            <v>100715</v>
          </cell>
          <cell r="G93">
            <v>130965</v>
          </cell>
          <cell r="H93">
            <v>97215</v>
          </cell>
        </row>
        <row r="94">
          <cell r="D94">
            <v>13040</v>
          </cell>
          <cell r="E94">
            <v>0</v>
          </cell>
          <cell r="F94">
            <v>51244</v>
          </cell>
          <cell r="G94">
            <v>64284</v>
          </cell>
          <cell r="H94">
            <v>64284</v>
          </cell>
        </row>
        <row r="95">
          <cell r="D95">
            <v>0</v>
          </cell>
          <cell r="E95">
            <v>26400</v>
          </cell>
          <cell r="F95">
            <v>25657</v>
          </cell>
          <cell r="G95">
            <v>52057</v>
          </cell>
          <cell r="H95">
            <v>51555.48</v>
          </cell>
        </row>
        <row r="96">
          <cell r="D96">
            <v>0</v>
          </cell>
          <cell r="E96">
            <v>0</v>
          </cell>
          <cell r="F96">
            <v>171750</v>
          </cell>
          <cell r="G96">
            <v>171750</v>
          </cell>
          <cell r="H96">
            <v>171750</v>
          </cell>
        </row>
        <row r="97">
          <cell r="D97">
            <v>43500</v>
          </cell>
          <cell r="E97">
            <v>1700</v>
          </cell>
          <cell r="F97">
            <v>120000</v>
          </cell>
          <cell r="G97">
            <v>165200</v>
          </cell>
          <cell r="H97">
            <v>120000</v>
          </cell>
        </row>
        <row r="98">
          <cell r="D98">
            <v>12900</v>
          </cell>
          <cell r="E98">
            <v>0</v>
          </cell>
          <cell r="F98">
            <v>0</v>
          </cell>
          <cell r="G98">
            <v>12900</v>
          </cell>
          <cell r="H98">
            <v>20282.19</v>
          </cell>
        </row>
        <row r="99">
          <cell r="D99">
            <v>4500</v>
          </cell>
          <cell r="E99">
            <v>3000</v>
          </cell>
          <cell r="F99">
            <v>0</v>
          </cell>
          <cell r="G99">
            <v>7500</v>
          </cell>
          <cell r="H99">
            <v>128538</v>
          </cell>
        </row>
        <row r="100">
          <cell r="D100">
            <v>0</v>
          </cell>
          <cell r="E100">
            <v>0</v>
          </cell>
          <cell r="F100">
            <v>9850</v>
          </cell>
          <cell r="G100">
            <v>9850</v>
          </cell>
          <cell r="H100">
            <v>89050.36</v>
          </cell>
        </row>
        <row r="101">
          <cell r="D101">
            <v>0</v>
          </cell>
          <cell r="E101">
            <v>0</v>
          </cell>
          <cell r="F101">
            <v>1952452</v>
          </cell>
          <cell r="G101">
            <v>1952452</v>
          </cell>
          <cell r="H101">
            <v>1952452</v>
          </cell>
        </row>
        <row r="102">
          <cell r="D102">
            <v>0</v>
          </cell>
          <cell r="E102">
            <v>0</v>
          </cell>
          <cell r="F102">
            <v>26091</v>
          </cell>
          <cell r="G102">
            <v>26091</v>
          </cell>
          <cell r="H102">
            <v>24441</v>
          </cell>
        </row>
        <row r="103">
          <cell r="D103">
            <v>0</v>
          </cell>
          <cell r="E103">
            <v>14000</v>
          </cell>
          <cell r="F103">
            <v>32804.41</v>
          </cell>
          <cell r="G103">
            <v>46804.41</v>
          </cell>
          <cell r="H103">
            <v>46804.41</v>
          </cell>
        </row>
        <row r="104">
          <cell r="D104">
            <v>0</v>
          </cell>
          <cell r="E104">
            <v>0</v>
          </cell>
          <cell r="F104">
            <v>0</v>
          </cell>
          <cell r="G104">
            <v>0</v>
          </cell>
          <cell r="H104">
            <v>0</v>
          </cell>
        </row>
        <row r="105">
          <cell r="D105">
            <v>0</v>
          </cell>
          <cell r="E105">
            <v>23320</v>
          </cell>
          <cell r="F105">
            <v>193300</v>
          </cell>
          <cell r="G105">
            <v>216620</v>
          </cell>
          <cell r="H105">
            <v>217425</v>
          </cell>
        </row>
        <row r="106">
          <cell r="D106">
            <v>12995</v>
          </cell>
          <cell r="E106">
            <v>10745</v>
          </cell>
          <cell r="F106">
            <v>27530</v>
          </cell>
          <cell r="G106">
            <v>51270</v>
          </cell>
          <cell r="H106">
            <v>86593.11</v>
          </cell>
        </row>
        <row r="107">
          <cell r="D107">
            <v>0</v>
          </cell>
          <cell r="E107">
            <v>0</v>
          </cell>
          <cell r="F107">
            <v>24237</v>
          </cell>
          <cell r="G107">
            <v>24237</v>
          </cell>
          <cell r="H107">
            <v>74918</v>
          </cell>
        </row>
        <row r="108">
          <cell r="D108">
            <v>32500</v>
          </cell>
          <cell r="E108">
            <v>92750</v>
          </cell>
          <cell r="F108">
            <v>407409.68</v>
          </cell>
          <cell r="G108">
            <v>532659.6799999999</v>
          </cell>
          <cell r="H108">
            <v>710885.16</v>
          </cell>
        </row>
        <row r="109">
          <cell r="D109">
            <v>0</v>
          </cell>
          <cell r="E109">
            <v>0</v>
          </cell>
          <cell r="F109">
            <v>0</v>
          </cell>
          <cell r="G109">
            <v>0</v>
          </cell>
          <cell r="H109">
            <v>0</v>
          </cell>
        </row>
        <row r="110">
          <cell r="D110">
            <v>0</v>
          </cell>
          <cell r="E110">
            <v>0</v>
          </cell>
          <cell r="F110">
            <v>5808</v>
          </cell>
          <cell r="G110">
            <v>5808</v>
          </cell>
          <cell r="H110">
            <v>5808</v>
          </cell>
        </row>
        <row r="111">
          <cell r="D111">
            <v>750</v>
          </cell>
          <cell r="E111">
            <v>0</v>
          </cell>
          <cell r="F111">
            <v>185643.69</v>
          </cell>
          <cell r="G111">
            <v>186393.69</v>
          </cell>
          <cell r="H111">
            <v>186393.69</v>
          </cell>
        </row>
        <row r="112">
          <cell r="D112">
            <v>0</v>
          </cell>
          <cell r="E112">
            <v>0</v>
          </cell>
          <cell r="F112">
            <v>69620</v>
          </cell>
          <cell r="G112">
            <v>69620</v>
          </cell>
          <cell r="H112">
            <v>69620</v>
          </cell>
        </row>
        <row r="113">
          <cell r="D113">
            <v>0</v>
          </cell>
          <cell r="E113">
            <v>0</v>
          </cell>
          <cell r="F113">
            <v>64100</v>
          </cell>
          <cell r="G113">
            <v>64100</v>
          </cell>
          <cell r="H113">
            <v>64100</v>
          </cell>
        </row>
        <row r="114">
          <cell r="D114">
            <v>8500</v>
          </cell>
          <cell r="E114">
            <v>0</v>
          </cell>
          <cell r="F114">
            <v>1450</v>
          </cell>
          <cell r="G114">
            <v>9950</v>
          </cell>
          <cell r="H114">
            <v>12841</v>
          </cell>
        </row>
        <row r="115">
          <cell r="D115">
            <v>2500</v>
          </cell>
          <cell r="E115">
            <v>0</v>
          </cell>
          <cell r="F115">
            <v>57230</v>
          </cell>
          <cell r="G115">
            <v>59730</v>
          </cell>
          <cell r="H115">
            <v>57230</v>
          </cell>
        </row>
        <row r="116">
          <cell r="D116">
            <v>0</v>
          </cell>
          <cell r="E116">
            <v>1775</v>
          </cell>
          <cell r="F116">
            <v>0</v>
          </cell>
          <cell r="G116">
            <v>1775</v>
          </cell>
          <cell r="H116">
            <v>7500</v>
          </cell>
        </row>
        <row r="117">
          <cell r="D117">
            <v>0</v>
          </cell>
          <cell r="E117">
            <v>0</v>
          </cell>
          <cell r="F117">
            <v>246561</v>
          </cell>
          <cell r="G117">
            <v>246561</v>
          </cell>
          <cell r="H117">
            <v>246561</v>
          </cell>
        </row>
        <row r="118">
          <cell r="D118">
            <v>0</v>
          </cell>
          <cell r="E118">
            <v>12550</v>
          </cell>
          <cell r="F118">
            <v>24125</v>
          </cell>
          <cell r="G118">
            <v>36675</v>
          </cell>
          <cell r="H118">
            <v>36675</v>
          </cell>
        </row>
        <row r="119">
          <cell r="D119">
            <v>7000</v>
          </cell>
          <cell r="E119">
            <v>0</v>
          </cell>
          <cell r="F119">
            <v>83910</v>
          </cell>
          <cell r="G119">
            <v>90910</v>
          </cell>
          <cell r="H119">
            <v>85336.73</v>
          </cell>
        </row>
        <row r="120">
          <cell r="D120">
            <v>11000</v>
          </cell>
          <cell r="E120">
            <v>35377.35</v>
          </cell>
          <cell r="F120">
            <v>25175</v>
          </cell>
          <cell r="G120">
            <v>71552.35</v>
          </cell>
          <cell r="H120">
            <v>62620.26</v>
          </cell>
        </row>
        <row r="121">
          <cell r="D121">
            <v>0</v>
          </cell>
          <cell r="E121">
            <v>0</v>
          </cell>
          <cell r="F121">
            <v>44846</v>
          </cell>
          <cell r="G121">
            <v>44846</v>
          </cell>
          <cell r="H121">
            <v>116954</v>
          </cell>
        </row>
        <row r="122">
          <cell r="D122">
            <v>0</v>
          </cell>
          <cell r="E122">
            <v>0</v>
          </cell>
          <cell r="F122">
            <v>106950</v>
          </cell>
          <cell r="G122">
            <v>106950</v>
          </cell>
          <cell r="H122">
            <v>135802.67</v>
          </cell>
        </row>
        <row r="123">
          <cell r="D123">
            <v>0</v>
          </cell>
          <cell r="E123">
            <v>0</v>
          </cell>
          <cell r="F123">
            <v>98000</v>
          </cell>
          <cell r="G123">
            <v>98000</v>
          </cell>
          <cell r="H123">
            <v>98000</v>
          </cell>
        </row>
        <row r="124">
          <cell r="D124">
            <v>14000</v>
          </cell>
          <cell r="E124">
            <v>0</v>
          </cell>
          <cell r="F124">
            <v>0</v>
          </cell>
          <cell r="G124">
            <v>14000</v>
          </cell>
          <cell r="H124">
            <v>144225</v>
          </cell>
        </row>
        <row r="125">
          <cell r="D125">
            <v>6000</v>
          </cell>
          <cell r="E125">
            <v>30000</v>
          </cell>
          <cell r="F125">
            <v>45600</v>
          </cell>
          <cell r="G125">
            <v>81600</v>
          </cell>
          <cell r="H125">
            <v>241817</v>
          </cell>
        </row>
        <row r="126">
          <cell r="D126">
            <v>0</v>
          </cell>
          <cell r="E126">
            <v>11500</v>
          </cell>
          <cell r="F126">
            <v>82348</v>
          </cell>
          <cell r="G126">
            <v>93848</v>
          </cell>
          <cell r="H126">
            <v>93848</v>
          </cell>
        </row>
        <row r="127">
          <cell r="D127">
            <v>0</v>
          </cell>
          <cell r="E127">
            <v>0</v>
          </cell>
          <cell r="F127">
            <v>13025</v>
          </cell>
          <cell r="G127">
            <v>13025</v>
          </cell>
          <cell r="H127">
            <v>10399.09</v>
          </cell>
        </row>
        <row r="128">
          <cell r="D128">
            <v>0</v>
          </cell>
          <cell r="E128">
            <v>27324</v>
          </cell>
          <cell r="F128">
            <v>168656</v>
          </cell>
          <cell r="G128">
            <v>195980</v>
          </cell>
          <cell r="H128">
            <v>188612</v>
          </cell>
        </row>
        <row r="129">
          <cell r="D129">
            <v>0</v>
          </cell>
          <cell r="E129">
            <v>0</v>
          </cell>
          <cell r="F129">
            <v>67776.06</v>
          </cell>
          <cell r="G129">
            <v>67776.06</v>
          </cell>
          <cell r="H129">
            <v>67776.06</v>
          </cell>
        </row>
        <row r="130">
          <cell r="D130">
            <v>0</v>
          </cell>
          <cell r="E130">
            <v>10800</v>
          </cell>
          <cell r="F130">
            <v>96407.21</v>
          </cell>
          <cell r="G130">
            <v>107207.21</v>
          </cell>
          <cell r="H130">
            <v>96353.86</v>
          </cell>
        </row>
        <row r="131">
          <cell r="D131">
            <v>0</v>
          </cell>
          <cell r="E131">
            <v>0</v>
          </cell>
          <cell r="F131">
            <v>39994</v>
          </cell>
          <cell r="G131">
            <v>39994</v>
          </cell>
          <cell r="H131">
            <v>39994</v>
          </cell>
        </row>
        <row r="132">
          <cell r="D132">
            <v>7250</v>
          </cell>
          <cell r="E132">
            <v>0</v>
          </cell>
          <cell r="F132">
            <v>182474</v>
          </cell>
          <cell r="G132">
            <v>189724</v>
          </cell>
          <cell r="H132">
            <v>186826</v>
          </cell>
        </row>
        <row r="133">
          <cell r="D133">
            <v>0</v>
          </cell>
          <cell r="E133">
            <v>0</v>
          </cell>
          <cell r="F133">
            <v>18240</v>
          </cell>
          <cell r="G133">
            <v>18240</v>
          </cell>
          <cell r="H133">
            <v>18240</v>
          </cell>
        </row>
        <row r="134">
          <cell r="D134">
            <v>7440</v>
          </cell>
          <cell r="E134">
            <v>0</v>
          </cell>
          <cell r="F134">
            <v>271652</v>
          </cell>
          <cell r="G134">
            <v>279092</v>
          </cell>
          <cell r="H134">
            <v>286968</v>
          </cell>
        </row>
        <row r="135">
          <cell r="D135">
            <v>1861</v>
          </cell>
          <cell r="E135">
            <v>15500</v>
          </cell>
          <cell r="F135">
            <v>56085.66</v>
          </cell>
          <cell r="G135">
            <v>73446.66</v>
          </cell>
          <cell r="H135">
            <v>71585.66</v>
          </cell>
        </row>
        <row r="136">
          <cell r="D136">
            <v>0</v>
          </cell>
          <cell r="E136">
            <v>0</v>
          </cell>
          <cell r="F136">
            <v>102617.04</v>
          </cell>
          <cell r="G136">
            <v>102617.04</v>
          </cell>
          <cell r="H136">
            <v>102617.04</v>
          </cell>
        </row>
        <row r="137">
          <cell r="D137">
            <v>0</v>
          </cell>
          <cell r="E137">
            <v>0</v>
          </cell>
          <cell r="F137">
            <v>58817</v>
          </cell>
          <cell r="G137">
            <v>58817</v>
          </cell>
          <cell r="H137">
            <v>58817</v>
          </cell>
        </row>
        <row r="138">
          <cell r="D138">
            <v>0</v>
          </cell>
          <cell r="E138">
            <v>0</v>
          </cell>
          <cell r="F138">
            <v>57751</v>
          </cell>
          <cell r="G138">
            <v>57751</v>
          </cell>
          <cell r="H138">
            <v>57751</v>
          </cell>
        </row>
        <row r="139">
          <cell r="D139">
            <v>0</v>
          </cell>
          <cell r="E139">
            <v>0</v>
          </cell>
          <cell r="F139">
            <v>32673</v>
          </cell>
          <cell r="G139">
            <v>32673</v>
          </cell>
          <cell r="H139">
            <v>32673</v>
          </cell>
        </row>
        <row r="140">
          <cell r="D140">
            <v>19060</v>
          </cell>
          <cell r="E140">
            <v>4750</v>
          </cell>
          <cell r="F140">
            <v>280824</v>
          </cell>
          <cell r="G140">
            <v>304634</v>
          </cell>
          <cell r="H140">
            <v>293654</v>
          </cell>
        </row>
        <row r="141">
          <cell r="D141">
            <v>0</v>
          </cell>
          <cell r="E141">
            <v>0</v>
          </cell>
          <cell r="F141">
            <v>65816</v>
          </cell>
          <cell r="G141">
            <v>65816</v>
          </cell>
          <cell r="H141">
            <v>65816</v>
          </cell>
        </row>
        <row r="142">
          <cell r="D142">
            <v>0</v>
          </cell>
          <cell r="E142">
            <v>0</v>
          </cell>
          <cell r="F142">
            <v>67135</v>
          </cell>
          <cell r="G142">
            <v>67135</v>
          </cell>
          <cell r="H142">
            <v>54064</v>
          </cell>
        </row>
        <row r="143">
          <cell r="D143">
            <v>25000</v>
          </cell>
          <cell r="E143">
            <v>0</v>
          </cell>
          <cell r="F143">
            <v>82015.5</v>
          </cell>
          <cell r="G143">
            <v>107015.5</v>
          </cell>
          <cell r="H143">
            <v>107015.5</v>
          </cell>
        </row>
        <row r="144">
          <cell r="D144">
            <v>37450</v>
          </cell>
          <cell r="E144">
            <v>0</v>
          </cell>
          <cell r="F144">
            <v>62962</v>
          </cell>
          <cell r="G144">
            <v>100412</v>
          </cell>
          <cell r="H144">
            <v>62962</v>
          </cell>
        </row>
        <row r="145">
          <cell r="D145">
            <v>0</v>
          </cell>
          <cell r="E145">
            <v>0</v>
          </cell>
          <cell r="F145">
            <v>46420</v>
          </cell>
          <cell r="G145">
            <v>46420</v>
          </cell>
          <cell r="H145">
            <v>46420</v>
          </cell>
        </row>
        <row r="146">
          <cell r="D146">
            <v>0</v>
          </cell>
          <cell r="E146">
            <v>0</v>
          </cell>
          <cell r="F146">
            <v>6822</v>
          </cell>
          <cell r="G146">
            <v>6822</v>
          </cell>
          <cell r="H146">
            <v>6822</v>
          </cell>
        </row>
        <row r="147">
          <cell r="D147">
            <v>0</v>
          </cell>
          <cell r="E147">
            <v>0</v>
          </cell>
          <cell r="F147">
            <v>0</v>
          </cell>
          <cell r="G147">
            <v>0</v>
          </cell>
          <cell r="H147">
            <v>10827</v>
          </cell>
        </row>
        <row r="148">
          <cell r="D148">
            <v>0</v>
          </cell>
          <cell r="E148">
            <v>0</v>
          </cell>
          <cell r="F148">
            <v>31365</v>
          </cell>
          <cell r="G148">
            <v>31365</v>
          </cell>
          <cell r="H148">
            <v>31365</v>
          </cell>
        </row>
        <row r="149">
          <cell r="D149">
            <v>0</v>
          </cell>
          <cell r="E149">
            <v>4860</v>
          </cell>
          <cell r="F149">
            <v>96590</v>
          </cell>
          <cell r="G149">
            <v>101450</v>
          </cell>
          <cell r="H149">
            <v>72673.04</v>
          </cell>
        </row>
        <row r="150">
          <cell r="D150">
            <v>0</v>
          </cell>
          <cell r="E150">
            <v>23925</v>
          </cell>
          <cell r="F150">
            <v>164483</v>
          </cell>
          <cell r="G150">
            <v>188408</v>
          </cell>
          <cell r="H150">
            <v>188408</v>
          </cell>
        </row>
        <row r="151">
          <cell r="D151">
            <v>0</v>
          </cell>
          <cell r="E151">
            <v>0</v>
          </cell>
          <cell r="F151">
            <v>60502</v>
          </cell>
          <cell r="G151">
            <v>60502</v>
          </cell>
          <cell r="H151">
            <v>60502</v>
          </cell>
        </row>
        <row r="152">
          <cell r="D152">
            <v>0</v>
          </cell>
          <cell r="E152">
            <v>0</v>
          </cell>
          <cell r="F152">
            <v>108200</v>
          </cell>
          <cell r="G152">
            <v>108200</v>
          </cell>
          <cell r="H152">
            <v>108200</v>
          </cell>
        </row>
        <row r="153">
          <cell r="D153">
            <v>0</v>
          </cell>
          <cell r="E153">
            <v>0</v>
          </cell>
          <cell r="F153">
            <v>57023</v>
          </cell>
          <cell r="G153">
            <v>57023</v>
          </cell>
          <cell r="H153">
            <v>57023</v>
          </cell>
        </row>
        <row r="154">
          <cell r="D154">
            <v>0</v>
          </cell>
          <cell r="E154">
            <v>9250</v>
          </cell>
          <cell r="F154">
            <v>178284</v>
          </cell>
          <cell r="G154">
            <v>187534</v>
          </cell>
          <cell r="H154">
            <v>149631</v>
          </cell>
        </row>
        <row r="155">
          <cell r="D155">
            <v>0</v>
          </cell>
          <cell r="E155">
            <v>0</v>
          </cell>
          <cell r="F155">
            <v>135667</v>
          </cell>
          <cell r="G155">
            <v>135667</v>
          </cell>
          <cell r="H155">
            <v>125465</v>
          </cell>
        </row>
        <row r="156">
          <cell r="D156">
            <v>0</v>
          </cell>
          <cell r="E156">
            <v>12425</v>
          </cell>
          <cell r="F156">
            <v>51931</v>
          </cell>
          <cell r="G156">
            <v>64356</v>
          </cell>
          <cell r="H156">
            <v>64356</v>
          </cell>
        </row>
        <row r="157">
          <cell r="D157">
            <v>0</v>
          </cell>
          <cell r="E157">
            <v>1800</v>
          </cell>
          <cell r="F157">
            <v>53447</v>
          </cell>
          <cell r="G157">
            <v>55247</v>
          </cell>
          <cell r="H157">
            <v>55247</v>
          </cell>
        </row>
        <row r="158">
          <cell r="D158">
            <v>0</v>
          </cell>
          <cell r="E158">
            <v>0</v>
          </cell>
          <cell r="F158">
            <v>168009.62</v>
          </cell>
          <cell r="G158">
            <v>168009.62</v>
          </cell>
          <cell r="H158">
            <v>168009.62</v>
          </cell>
        </row>
        <row r="159">
          <cell r="D159">
            <v>0</v>
          </cell>
          <cell r="E159">
            <v>1200</v>
          </cell>
          <cell r="F159">
            <v>55462</v>
          </cell>
          <cell r="G159">
            <v>56662</v>
          </cell>
          <cell r="H159">
            <v>74456</v>
          </cell>
        </row>
        <row r="160">
          <cell r="D160">
            <v>75200</v>
          </cell>
          <cell r="E160">
            <v>39500</v>
          </cell>
          <cell r="F160">
            <v>8274.5</v>
          </cell>
          <cell r="G160">
            <v>122974.5</v>
          </cell>
          <cell r="H160">
            <v>157113.72</v>
          </cell>
        </row>
        <row r="161">
          <cell r="D161">
            <v>6800</v>
          </cell>
          <cell r="E161">
            <v>35650</v>
          </cell>
          <cell r="F161">
            <v>76725</v>
          </cell>
          <cell r="G161">
            <v>119175</v>
          </cell>
          <cell r="H161">
            <v>95851.11</v>
          </cell>
        </row>
        <row r="162">
          <cell r="D162">
            <v>0</v>
          </cell>
          <cell r="E162">
            <v>0</v>
          </cell>
          <cell r="F162">
            <v>0</v>
          </cell>
          <cell r="G162">
            <v>0</v>
          </cell>
          <cell r="H162">
            <v>29340</v>
          </cell>
        </row>
        <row r="163">
          <cell r="D163">
            <v>75000</v>
          </cell>
          <cell r="E163">
            <v>31200</v>
          </cell>
          <cell r="F163">
            <v>27440</v>
          </cell>
          <cell r="G163">
            <v>133640</v>
          </cell>
          <cell r="H163">
            <v>88312.08</v>
          </cell>
        </row>
        <row r="164">
          <cell r="D164">
            <v>0</v>
          </cell>
          <cell r="E164">
            <v>1500</v>
          </cell>
          <cell r="F164">
            <v>47175</v>
          </cell>
          <cell r="G164">
            <v>48675</v>
          </cell>
          <cell r="H164">
            <v>46935.86</v>
          </cell>
        </row>
        <row r="165">
          <cell r="D165">
            <v>0</v>
          </cell>
          <cell r="E165">
            <v>4000</v>
          </cell>
          <cell r="F165">
            <v>32421</v>
          </cell>
          <cell r="G165">
            <v>36421</v>
          </cell>
          <cell r="H165">
            <v>26608.25</v>
          </cell>
        </row>
        <row r="166">
          <cell r="D166">
            <v>0</v>
          </cell>
          <cell r="E166">
            <v>11000</v>
          </cell>
          <cell r="F166">
            <v>23570</v>
          </cell>
          <cell r="G166">
            <v>34570</v>
          </cell>
          <cell r="H166">
            <v>38802</v>
          </cell>
        </row>
        <row r="167">
          <cell r="D167">
            <v>0</v>
          </cell>
          <cell r="E167">
            <v>0</v>
          </cell>
          <cell r="F167">
            <v>2220</v>
          </cell>
          <cell r="G167">
            <v>2220</v>
          </cell>
          <cell r="H167">
            <v>18169.64</v>
          </cell>
        </row>
        <row r="168">
          <cell r="D168">
            <v>0</v>
          </cell>
          <cell r="E168">
            <v>82991</v>
          </cell>
          <cell r="F168">
            <v>20600</v>
          </cell>
          <cell r="G168">
            <v>103591</v>
          </cell>
          <cell r="H168">
            <v>207631</v>
          </cell>
        </row>
        <row r="169">
          <cell r="D169">
            <v>0</v>
          </cell>
          <cell r="E169">
            <v>15500</v>
          </cell>
          <cell r="F169">
            <v>2774</v>
          </cell>
          <cell r="G169">
            <v>18274</v>
          </cell>
          <cell r="H169">
            <v>16558.68</v>
          </cell>
        </row>
        <row r="170">
          <cell r="D170">
            <v>0</v>
          </cell>
          <cell r="E170">
            <v>2000</v>
          </cell>
          <cell r="F170">
            <v>2210</v>
          </cell>
          <cell r="G170">
            <v>4210</v>
          </cell>
          <cell r="H170">
            <v>4383.9</v>
          </cell>
        </row>
        <row r="171">
          <cell r="D171">
            <v>0</v>
          </cell>
          <cell r="E171">
            <v>0</v>
          </cell>
          <cell r="F171">
            <v>0</v>
          </cell>
          <cell r="G171">
            <v>0</v>
          </cell>
          <cell r="H171">
            <v>103601</v>
          </cell>
        </row>
        <row r="172">
          <cell r="D172">
            <v>0</v>
          </cell>
          <cell r="E172">
            <v>48510</v>
          </cell>
          <cell r="F172">
            <v>49750</v>
          </cell>
          <cell r="G172">
            <v>98260</v>
          </cell>
          <cell r="H172">
            <v>66049.36</v>
          </cell>
        </row>
        <row r="173">
          <cell r="D173">
            <v>0</v>
          </cell>
          <cell r="E173">
            <v>0</v>
          </cell>
          <cell r="F173">
            <v>188271</v>
          </cell>
          <cell r="G173">
            <v>188271</v>
          </cell>
          <cell r="H173">
            <v>169725</v>
          </cell>
        </row>
        <row r="174">
          <cell r="D174">
            <v>0</v>
          </cell>
          <cell r="E174">
            <v>0</v>
          </cell>
          <cell r="F174">
            <v>25630</v>
          </cell>
          <cell r="G174">
            <v>25630</v>
          </cell>
          <cell r="H174">
            <v>25500</v>
          </cell>
        </row>
        <row r="175">
          <cell r="D175">
            <v>3000</v>
          </cell>
          <cell r="E175">
            <v>21998</v>
          </cell>
          <cell r="F175">
            <v>83232</v>
          </cell>
          <cell r="G175">
            <v>108230</v>
          </cell>
          <cell r="H175">
            <v>108400</v>
          </cell>
        </row>
        <row r="176">
          <cell r="D176">
            <v>0</v>
          </cell>
          <cell r="E176">
            <v>0</v>
          </cell>
          <cell r="F176">
            <v>0</v>
          </cell>
          <cell r="G176">
            <v>0</v>
          </cell>
          <cell r="H176">
            <v>300000</v>
          </cell>
        </row>
        <row r="177">
          <cell r="D177">
            <v>0</v>
          </cell>
          <cell r="E177">
            <v>0</v>
          </cell>
          <cell r="F177">
            <v>0</v>
          </cell>
          <cell r="G177">
            <v>0</v>
          </cell>
          <cell r="H177">
            <v>27850</v>
          </cell>
        </row>
        <row r="178">
          <cell r="D178">
            <v>0</v>
          </cell>
          <cell r="E178">
            <v>0</v>
          </cell>
          <cell r="F178">
            <v>8454</v>
          </cell>
          <cell r="G178">
            <v>8454</v>
          </cell>
          <cell r="H178">
            <v>3961.66</v>
          </cell>
        </row>
        <row r="179">
          <cell r="D179">
            <v>0</v>
          </cell>
          <cell r="E179">
            <v>0</v>
          </cell>
          <cell r="F179">
            <v>25000</v>
          </cell>
          <cell r="G179">
            <v>25000</v>
          </cell>
          <cell r="H179">
            <v>25000</v>
          </cell>
        </row>
        <row r="180">
          <cell r="D180">
            <v>0</v>
          </cell>
          <cell r="E180">
            <v>0</v>
          </cell>
          <cell r="F180">
            <v>537759.17</v>
          </cell>
          <cell r="G180">
            <v>537759.17</v>
          </cell>
          <cell r="H180">
            <v>537759.17</v>
          </cell>
        </row>
        <row r="181">
          <cell r="D181">
            <v>0</v>
          </cell>
          <cell r="E181">
            <v>0</v>
          </cell>
          <cell r="F181">
            <v>25000</v>
          </cell>
          <cell r="G181">
            <v>25000</v>
          </cell>
          <cell r="H181">
            <v>25000</v>
          </cell>
        </row>
        <row r="182">
          <cell r="D182">
            <v>0</v>
          </cell>
          <cell r="E182">
            <v>0</v>
          </cell>
          <cell r="F182">
            <v>0</v>
          </cell>
          <cell r="G182">
            <v>0</v>
          </cell>
          <cell r="H182">
            <v>0</v>
          </cell>
        </row>
        <row r="183">
          <cell r="D183">
            <v>5250</v>
          </cell>
          <cell r="E183">
            <v>0</v>
          </cell>
          <cell r="F183">
            <v>0</v>
          </cell>
          <cell r="G183">
            <v>5250</v>
          </cell>
          <cell r="H183">
            <v>0</v>
          </cell>
        </row>
        <row r="184">
          <cell r="D184">
            <v>1700</v>
          </cell>
          <cell r="E184">
            <v>0</v>
          </cell>
          <cell r="F184">
            <v>71124</v>
          </cell>
          <cell r="G184">
            <v>72824</v>
          </cell>
          <cell r="H184">
            <v>72924</v>
          </cell>
        </row>
        <row r="185">
          <cell r="D185">
            <v>0</v>
          </cell>
          <cell r="E185">
            <v>0</v>
          </cell>
          <cell r="F185">
            <v>52600</v>
          </cell>
          <cell r="G185">
            <v>52600</v>
          </cell>
          <cell r="H185">
            <v>52600</v>
          </cell>
        </row>
        <row r="186">
          <cell r="D186">
            <v>0</v>
          </cell>
          <cell r="E186">
            <v>0</v>
          </cell>
          <cell r="F186">
            <v>11052.95</v>
          </cell>
          <cell r="G186">
            <v>11052.95</v>
          </cell>
          <cell r="H186">
            <v>11052.95</v>
          </cell>
        </row>
        <row r="187">
          <cell r="D187">
            <v>0</v>
          </cell>
          <cell r="E187">
            <v>0</v>
          </cell>
          <cell r="F187">
            <v>11675</v>
          </cell>
          <cell r="G187">
            <v>11675</v>
          </cell>
          <cell r="H187">
            <v>9600</v>
          </cell>
        </row>
        <row r="188">
          <cell r="D188">
            <v>0</v>
          </cell>
          <cell r="E188">
            <v>0</v>
          </cell>
          <cell r="F188">
            <v>0</v>
          </cell>
          <cell r="G188">
            <v>0</v>
          </cell>
          <cell r="H188">
            <v>0</v>
          </cell>
        </row>
        <row r="189">
          <cell r="D189">
            <v>0</v>
          </cell>
          <cell r="E189">
            <v>0</v>
          </cell>
          <cell r="F189">
            <v>4500</v>
          </cell>
          <cell r="G189">
            <v>4500</v>
          </cell>
          <cell r="H189">
            <v>4500</v>
          </cell>
        </row>
        <row r="190">
          <cell r="D190">
            <v>0</v>
          </cell>
          <cell r="E190">
            <v>0</v>
          </cell>
          <cell r="F190">
            <v>0</v>
          </cell>
          <cell r="G190">
            <v>0</v>
          </cell>
          <cell r="H190">
            <v>70550.73</v>
          </cell>
        </row>
        <row r="191">
          <cell r="D191">
            <v>0</v>
          </cell>
          <cell r="E191">
            <v>0</v>
          </cell>
          <cell r="F191">
            <v>0</v>
          </cell>
          <cell r="G191">
            <v>0</v>
          </cell>
          <cell r="H191">
            <v>35183.55</v>
          </cell>
        </row>
        <row r="192">
          <cell r="D192">
            <v>0</v>
          </cell>
          <cell r="E192">
            <v>16000</v>
          </cell>
          <cell r="F192">
            <v>17500</v>
          </cell>
          <cell r="G192">
            <v>33500</v>
          </cell>
          <cell r="H192">
            <v>82323</v>
          </cell>
        </row>
        <row r="193">
          <cell r="D193">
            <v>28000</v>
          </cell>
          <cell r="E193">
            <v>51400</v>
          </cell>
          <cell r="F193">
            <v>481154</v>
          </cell>
          <cell r="G193">
            <v>560554</v>
          </cell>
          <cell r="H193">
            <v>526983</v>
          </cell>
        </row>
        <row r="194">
          <cell r="D194">
            <v>29410</v>
          </cell>
          <cell r="E194">
            <v>0</v>
          </cell>
          <cell r="F194">
            <v>0</v>
          </cell>
          <cell r="G194">
            <v>29410</v>
          </cell>
          <cell r="H194">
            <v>27547.77</v>
          </cell>
        </row>
        <row r="195">
          <cell r="D195">
            <v>22408.5</v>
          </cell>
          <cell r="E195">
            <v>0</v>
          </cell>
          <cell r="F195">
            <v>0</v>
          </cell>
          <cell r="G195">
            <v>22408.5</v>
          </cell>
          <cell r="H195">
            <v>31364.96</v>
          </cell>
        </row>
        <row r="196">
          <cell r="D196">
            <v>0</v>
          </cell>
          <cell r="E196">
            <v>0</v>
          </cell>
          <cell r="F196">
            <v>200000</v>
          </cell>
          <cell r="G196">
            <v>200000</v>
          </cell>
          <cell r="H196">
            <v>200000</v>
          </cell>
        </row>
        <row r="197">
          <cell r="D197">
            <v>1500</v>
          </cell>
          <cell r="E197">
            <v>0</v>
          </cell>
          <cell r="F197">
            <v>39500</v>
          </cell>
          <cell r="G197">
            <v>41000</v>
          </cell>
          <cell r="H197">
            <v>39437</v>
          </cell>
        </row>
        <row r="198">
          <cell r="D198">
            <v>0</v>
          </cell>
          <cell r="E198">
            <v>13200</v>
          </cell>
          <cell r="F198">
            <v>15450</v>
          </cell>
          <cell r="G198">
            <v>28650</v>
          </cell>
          <cell r="H198">
            <v>29356.34</v>
          </cell>
        </row>
        <row r="199">
          <cell r="D199">
            <v>0</v>
          </cell>
          <cell r="E199">
            <v>0</v>
          </cell>
          <cell r="F199">
            <v>0</v>
          </cell>
          <cell r="G199">
            <v>0</v>
          </cell>
          <cell r="H199">
            <v>0</v>
          </cell>
        </row>
        <row r="200">
          <cell r="D200">
            <v>0</v>
          </cell>
          <cell r="E200">
            <v>0</v>
          </cell>
          <cell r="F200">
            <v>40000</v>
          </cell>
          <cell r="G200">
            <v>40000</v>
          </cell>
          <cell r="H200">
            <v>40000</v>
          </cell>
        </row>
        <row r="201">
          <cell r="D201">
            <v>20235</v>
          </cell>
          <cell r="E201">
            <v>0</v>
          </cell>
          <cell r="F201">
            <v>0</v>
          </cell>
          <cell r="G201">
            <v>20235</v>
          </cell>
          <cell r="H201">
            <v>0</v>
          </cell>
        </row>
        <row r="202">
          <cell r="D202">
            <v>0</v>
          </cell>
          <cell r="E202">
            <v>0</v>
          </cell>
          <cell r="F202">
            <v>1700</v>
          </cell>
          <cell r="G202">
            <v>1700</v>
          </cell>
          <cell r="H202">
            <v>1700</v>
          </cell>
        </row>
        <row r="203">
          <cell r="D203">
            <v>0</v>
          </cell>
          <cell r="E203">
            <v>0</v>
          </cell>
          <cell r="F203">
            <v>0</v>
          </cell>
          <cell r="G203">
            <v>0</v>
          </cell>
          <cell r="H203">
            <v>155800</v>
          </cell>
        </row>
        <row r="204">
          <cell r="D204">
            <v>4000</v>
          </cell>
          <cell r="E204">
            <v>3175</v>
          </cell>
          <cell r="F204">
            <v>110750</v>
          </cell>
          <cell r="G204">
            <v>117925</v>
          </cell>
          <cell r="H204">
            <v>107950</v>
          </cell>
        </row>
        <row r="205">
          <cell r="D205">
            <v>0</v>
          </cell>
          <cell r="E205">
            <v>0</v>
          </cell>
          <cell r="F205">
            <v>15978.93</v>
          </cell>
          <cell r="G205">
            <v>15978.93</v>
          </cell>
          <cell r="H205">
            <v>15978.93</v>
          </cell>
        </row>
        <row r="206">
          <cell r="D206">
            <v>3500</v>
          </cell>
          <cell r="E206">
            <v>90750</v>
          </cell>
          <cell r="F206">
            <v>505161.53</v>
          </cell>
          <cell r="G206">
            <v>599411.53</v>
          </cell>
          <cell r="H206">
            <v>599411.53</v>
          </cell>
        </row>
        <row r="207">
          <cell r="D207">
            <v>0</v>
          </cell>
          <cell r="E207">
            <v>0</v>
          </cell>
          <cell r="F207">
            <v>12173</v>
          </cell>
          <cell r="G207">
            <v>12173</v>
          </cell>
          <cell r="H207">
            <v>12173</v>
          </cell>
        </row>
        <row r="208">
          <cell r="D208">
            <v>30850</v>
          </cell>
          <cell r="E208">
            <v>0</v>
          </cell>
          <cell r="F208">
            <v>0</v>
          </cell>
          <cell r="G208">
            <v>30850</v>
          </cell>
          <cell r="H208">
            <v>91350</v>
          </cell>
        </row>
        <row r="209">
          <cell r="D209">
            <v>0</v>
          </cell>
          <cell r="E209">
            <v>0</v>
          </cell>
          <cell r="F209">
            <v>32500</v>
          </cell>
          <cell r="G209">
            <v>32500</v>
          </cell>
          <cell r="H209">
            <v>34000</v>
          </cell>
        </row>
        <row r="210">
          <cell r="D210">
            <v>0</v>
          </cell>
          <cell r="E210">
            <v>0</v>
          </cell>
          <cell r="F210">
            <v>25315</v>
          </cell>
          <cell r="G210">
            <v>25315</v>
          </cell>
          <cell r="H210">
            <v>26983</v>
          </cell>
        </row>
        <row r="211">
          <cell r="D211">
            <v>0</v>
          </cell>
          <cell r="E211">
            <v>0</v>
          </cell>
          <cell r="F211">
            <v>0</v>
          </cell>
          <cell r="G211">
            <v>0</v>
          </cell>
          <cell r="H211">
            <v>19800</v>
          </cell>
        </row>
        <row r="212">
          <cell r="D212">
            <v>106950</v>
          </cell>
          <cell r="E212">
            <v>0</v>
          </cell>
          <cell r="F212">
            <v>52600.7</v>
          </cell>
          <cell r="G212">
            <v>159550.7</v>
          </cell>
          <cell r="H212">
            <v>398642.83</v>
          </cell>
        </row>
        <row r="213">
          <cell r="D213">
            <v>5990</v>
          </cell>
          <cell r="E213">
            <v>5990</v>
          </cell>
          <cell r="F213">
            <v>15030</v>
          </cell>
          <cell r="G213">
            <v>27010</v>
          </cell>
          <cell r="H213">
            <v>15575.79</v>
          </cell>
        </row>
        <row r="214">
          <cell r="D214">
            <v>0</v>
          </cell>
          <cell r="E214">
            <v>0</v>
          </cell>
          <cell r="F214">
            <v>78000</v>
          </cell>
          <cell r="G214">
            <v>78000</v>
          </cell>
          <cell r="H214">
            <v>57000</v>
          </cell>
        </row>
        <row r="215">
          <cell r="D215">
            <v>17500</v>
          </cell>
          <cell r="E215">
            <v>70670</v>
          </cell>
          <cell r="F215">
            <v>184420</v>
          </cell>
          <cell r="G215">
            <v>272590</v>
          </cell>
          <cell r="H215">
            <v>354475.8</v>
          </cell>
        </row>
        <row r="216">
          <cell r="D216">
            <v>1850</v>
          </cell>
          <cell r="E216">
            <v>0</v>
          </cell>
          <cell r="F216">
            <v>32229.9</v>
          </cell>
          <cell r="G216">
            <v>34079.9</v>
          </cell>
          <cell r="H216">
            <v>34079.9</v>
          </cell>
        </row>
        <row r="217">
          <cell r="D217">
            <v>7500</v>
          </cell>
          <cell r="E217">
            <v>5000</v>
          </cell>
          <cell r="F217">
            <v>30339</v>
          </cell>
          <cell r="G217">
            <v>42839</v>
          </cell>
          <cell r="H217">
            <v>36004</v>
          </cell>
        </row>
        <row r="218">
          <cell r="D218">
            <v>0</v>
          </cell>
          <cell r="E218">
            <v>24350</v>
          </cell>
          <cell r="F218">
            <v>1722106</v>
          </cell>
          <cell r="G218">
            <v>1746456</v>
          </cell>
          <cell r="H218">
            <v>1385995</v>
          </cell>
        </row>
        <row r="219">
          <cell r="D219">
            <v>187088</v>
          </cell>
          <cell r="E219">
            <v>122200</v>
          </cell>
          <cell r="F219">
            <v>676900</v>
          </cell>
          <cell r="G219">
            <v>986188</v>
          </cell>
          <cell r="H219">
            <v>898398</v>
          </cell>
        </row>
        <row r="220">
          <cell r="D220">
            <v>20450</v>
          </cell>
          <cell r="E220">
            <v>0</v>
          </cell>
          <cell r="F220">
            <v>11000</v>
          </cell>
          <cell r="G220">
            <v>31450</v>
          </cell>
          <cell r="H220">
            <v>11000</v>
          </cell>
        </row>
        <row r="221">
          <cell r="D221">
            <v>0</v>
          </cell>
          <cell r="E221">
            <v>0</v>
          </cell>
          <cell r="F221">
            <v>0</v>
          </cell>
          <cell r="G221">
            <v>0</v>
          </cell>
          <cell r="H221">
            <v>59798</v>
          </cell>
        </row>
        <row r="222">
          <cell r="D222">
            <v>0</v>
          </cell>
          <cell r="E222">
            <v>0</v>
          </cell>
          <cell r="F222">
            <v>97171.11</v>
          </cell>
          <cell r="G222">
            <v>97171.11</v>
          </cell>
          <cell r="H222">
            <v>195017.55</v>
          </cell>
        </row>
        <row r="223">
          <cell r="D223">
            <v>0</v>
          </cell>
          <cell r="E223">
            <v>0</v>
          </cell>
          <cell r="F223">
            <v>126355</v>
          </cell>
          <cell r="G223">
            <v>126355</v>
          </cell>
          <cell r="H223">
            <v>126355</v>
          </cell>
        </row>
        <row r="224">
          <cell r="D224">
            <v>12400</v>
          </cell>
          <cell r="E224">
            <v>0</v>
          </cell>
          <cell r="F224">
            <v>1400</v>
          </cell>
          <cell r="G224">
            <v>13800</v>
          </cell>
          <cell r="H224">
            <v>13618.27</v>
          </cell>
        </row>
        <row r="225">
          <cell r="D225">
            <v>3200</v>
          </cell>
          <cell r="E225">
            <v>0</v>
          </cell>
          <cell r="F225">
            <v>7388.49</v>
          </cell>
          <cell r="G225">
            <v>10588.49</v>
          </cell>
          <cell r="H225">
            <v>10588.49</v>
          </cell>
        </row>
        <row r="226">
          <cell r="D226">
            <v>0</v>
          </cell>
          <cell r="E226">
            <v>0</v>
          </cell>
          <cell r="F226">
            <v>0</v>
          </cell>
          <cell r="G226">
            <v>0</v>
          </cell>
          <cell r="H226">
            <v>37132.61</v>
          </cell>
        </row>
        <row r="227">
          <cell r="D227">
            <v>0</v>
          </cell>
          <cell r="E227">
            <v>19000</v>
          </cell>
          <cell r="F227">
            <v>82081</v>
          </cell>
          <cell r="G227">
            <v>101081</v>
          </cell>
          <cell r="H227">
            <v>68168</v>
          </cell>
        </row>
        <row r="228">
          <cell r="D228">
            <v>333550</v>
          </cell>
          <cell r="E228">
            <v>96000</v>
          </cell>
          <cell r="F228">
            <v>346746</v>
          </cell>
          <cell r="G228">
            <v>776296</v>
          </cell>
          <cell r="H228">
            <v>782980.46</v>
          </cell>
        </row>
        <row r="229">
          <cell r="D229">
            <v>17500</v>
          </cell>
          <cell r="E229">
            <v>41250</v>
          </cell>
          <cell r="F229">
            <v>155744</v>
          </cell>
          <cell r="G229">
            <v>214494</v>
          </cell>
          <cell r="H229">
            <v>212063</v>
          </cell>
        </row>
        <row r="230">
          <cell r="D230">
            <v>0</v>
          </cell>
          <cell r="E230">
            <v>0</v>
          </cell>
          <cell r="F230">
            <v>21678</v>
          </cell>
          <cell r="G230">
            <v>21678</v>
          </cell>
          <cell r="H230">
            <v>19475</v>
          </cell>
        </row>
        <row r="231">
          <cell r="D231">
            <v>0</v>
          </cell>
          <cell r="E231">
            <v>0</v>
          </cell>
          <cell r="F231">
            <v>101002</v>
          </cell>
          <cell r="G231">
            <v>101002</v>
          </cell>
          <cell r="H231">
            <v>100475</v>
          </cell>
        </row>
        <row r="232">
          <cell r="D232">
            <v>0</v>
          </cell>
          <cell r="E232">
            <v>0</v>
          </cell>
          <cell r="F232">
            <v>0</v>
          </cell>
          <cell r="G232">
            <v>0</v>
          </cell>
          <cell r="H232">
            <v>0</v>
          </cell>
        </row>
        <row r="233">
          <cell r="D233">
            <v>0</v>
          </cell>
          <cell r="E233">
            <v>0</v>
          </cell>
          <cell r="F233">
            <v>0</v>
          </cell>
          <cell r="G233">
            <v>0</v>
          </cell>
          <cell r="H233">
            <v>0</v>
          </cell>
        </row>
        <row r="234">
          <cell r="D234">
            <v>0</v>
          </cell>
          <cell r="E234">
            <v>0</v>
          </cell>
          <cell r="F234">
            <v>12000</v>
          </cell>
          <cell r="G234">
            <v>12000</v>
          </cell>
          <cell r="H234">
            <v>12000</v>
          </cell>
        </row>
        <row r="235">
          <cell r="D235">
            <v>0</v>
          </cell>
          <cell r="E235">
            <v>0</v>
          </cell>
          <cell r="F235">
            <v>70727</v>
          </cell>
          <cell r="G235">
            <v>70727</v>
          </cell>
          <cell r="H235">
            <v>70727</v>
          </cell>
        </row>
        <row r="236">
          <cell r="D236">
            <v>15000</v>
          </cell>
          <cell r="E236">
            <v>6000</v>
          </cell>
          <cell r="F236">
            <v>43024</v>
          </cell>
          <cell r="G236">
            <v>64024</v>
          </cell>
          <cell r="H236">
            <v>112817.75</v>
          </cell>
        </row>
        <row r="237">
          <cell r="D237">
            <v>2000</v>
          </cell>
          <cell r="E237">
            <v>0</v>
          </cell>
          <cell r="F237">
            <v>150793</v>
          </cell>
          <cell r="G237">
            <v>152793</v>
          </cell>
          <cell r="H237">
            <v>112000</v>
          </cell>
        </row>
        <row r="238">
          <cell r="D238">
            <v>0</v>
          </cell>
          <cell r="E238">
            <v>0</v>
          </cell>
          <cell r="F238">
            <v>0</v>
          </cell>
          <cell r="G238">
            <v>0</v>
          </cell>
          <cell r="H238">
            <v>5100</v>
          </cell>
        </row>
        <row r="239">
          <cell r="D239">
            <v>0</v>
          </cell>
          <cell r="E239">
            <v>0</v>
          </cell>
          <cell r="F239">
            <v>0</v>
          </cell>
          <cell r="G239">
            <v>0</v>
          </cell>
          <cell r="H239">
            <v>0</v>
          </cell>
        </row>
        <row r="240">
          <cell r="D240">
            <v>4570.69</v>
          </cell>
          <cell r="E240">
            <v>0</v>
          </cell>
          <cell r="F240">
            <v>0</v>
          </cell>
          <cell r="G240">
            <v>4570.69</v>
          </cell>
          <cell r="H240">
            <v>1950</v>
          </cell>
        </row>
        <row r="241">
          <cell r="D241">
            <v>0</v>
          </cell>
          <cell r="E241">
            <v>0</v>
          </cell>
          <cell r="F241">
            <v>0</v>
          </cell>
          <cell r="G241">
            <v>0</v>
          </cell>
          <cell r="H241">
            <v>0</v>
          </cell>
        </row>
        <row r="242">
          <cell r="D242">
            <v>0</v>
          </cell>
          <cell r="E242">
            <v>0</v>
          </cell>
          <cell r="F242">
            <v>30944</v>
          </cell>
          <cell r="G242">
            <v>30944</v>
          </cell>
          <cell r="H242">
            <v>91077</v>
          </cell>
        </row>
        <row r="243">
          <cell r="D243">
            <v>0</v>
          </cell>
          <cell r="E243">
            <v>0</v>
          </cell>
          <cell r="F243">
            <v>0</v>
          </cell>
          <cell r="G243">
            <v>0</v>
          </cell>
          <cell r="H243">
            <v>22917</v>
          </cell>
        </row>
        <row r="244">
          <cell r="D244">
            <v>0</v>
          </cell>
          <cell r="E244">
            <v>9500</v>
          </cell>
          <cell r="F244">
            <v>142588.77</v>
          </cell>
          <cell r="G244">
            <v>152088.77</v>
          </cell>
          <cell r="H244">
            <v>152088.37</v>
          </cell>
        </row>
        <row r="245">
          <cell r="D245">
            <v>0</v>
          </cell>
          <cell r="E245">
            <v>0</v>
          </cell>
          <cell r="F245">
            <v>47862</v>
          </cell>
          <cell r="G245">
            <v>47862</v>
          </cell>
          <cell r="H245">
            <v>47862</v>
          </cell>
        </row>
        <row r="246">
          <cell r="D246">
            <v>8000</v>
          </cell>
          <cell r="E246">
            <v>55000</v>
          </cell>
          <cell r="F246">
            <v>240000</v>
          </cell>
          <cell r="G246">
            <v>303000</v>
          </cell>
          <cell r="H246">
            <v>250000</v>
          </cell>
        </row>
        <row r="247">
          <cell r="D247">
            <v>0</v>
          </cell>
          <cell r="E247">
            <v>0</v>
          </cell>
          <cell r="F247">
            <v>18500</v>
          </cell>
          <cell r="G247">
            <v>18500</v>
          </cell>
          <cell r="H247">
            <v>12009.82</v>
          </cell>
        </row>
        <row r="248">
          <cell r="D248">
            <v>26000</v>
          </cell>
          <cell r="E248">
            <v>31500</v>
          </cell>
          <cell r="F248">
            <v>167200</v>
          </cell>
          <cell r="G248">
            <v>224700</v>
          </cell>
          <cell r="H248">
            <v>79925</v>
          </cell>
        </row>
        <row r="249">
          <cell r="D249">
            <v>0</v>
          </cell>
          <cell r="E249">
            <v>0</v>
          </cell>
          <cell r="F249">
            <v>12785</v>
          </cell>
          <cell r="G249">
            <v>12785</v>
          </cell>
          <cell r="H249">
            <v>51093.49</v>
          </cell>
        </row>
        <row r="250">
          <cell r="D250">
            <v>0</v>
          </cell>
          <cell r="E250">
            <v>0</v>
          </cell>
          <cell r="F250">
            <v>7026</v>
          </cell>
          <cell r="G250">
            <v>7026</v>
          </cell>
          <cell r="H250">
            <v>7026</v>
          </cell>
        </row>
        <row r="251">
          <cell r="D251">
            <v>0</v>
          </cell>
          <cell r="E251">
            <v>24500</v>
          </cell>
          <cell r="F251">
            <v>475404.26</v>
          </cell>
          <cell r="G251">
            <v>499904.26</v>
          </cell>
          <cell r="H251">
            <v>482740</v>
          </cell>
        </row>
        <row r="252">
          <cell r="D252">
            <v>0</v>
          </cell>
          <cell r="E252">
            <v>1750</v>
          </cell>
          <cell r="F252">
            <v>77340.34</v>
          </cell>
          <cell r="G252">
            <v>79090.34</v>
          </cell>
          <cell r="H252">
            <v>142216.15</v>
          </cell>
        </row>
        <row r="253">
          <cell r="D253">
            <v>30000</v>
          </cell>
          <cell r="E253">
            <v>30000</v>
          </cell>
          <cell r="F253">
            <v>80713.75</v>
          </cell>
          <cell r="G253">
            <v>140713.75</v>
          </cell>
          <cell r="H253">
            <v>68703.48</v>
          </cell>
        </row>
        <row r="254">
          <cell r="D254">
            <v>1000</v>
          </cell>
          <cell r="E254">
            <v>0</v>
          </cell>
          <cell r="F254">
            <v>1646.2</v>
          </cell>
          <cell r="G254">
            <v>2646.2</v>
          </cell>
          <cell r="H254">
            <v>68576</v>
          </cell>
        </row>
        <row r="255">
          <cell r="D255">
            <v>0</v>
          </cell>
          <cell r="E255">
            <v>0</v>
          </cell>
          <cell r="F255">
            <v>0</v>
          </cell>
          <cell r="G255">
            <v>0</v>
          </cell>
          <cell r="H255">
            <v>53237</v>
          </cell>
        </row>
        <row r="256">
          <cell r="D256">
            <v>0</v>
          </cell>
          <cell r="E256">
            <v>2000</v>
          </cell>
          <cell r="F256">
            <v>4760</v>
          </cell>
          <cell r="G256">
            <v>6760</v>
          </cell>
          <cell r="H256">
            <v>11030.04</v>
          </cell>
        </row>
        <row r="257">
          <cell r="D257">
            <v>0</v>
          </cell>
          <cell r="E257">
            <v>0</v>
          </cell>
          <cell r="F257">
            <v>0</v>
          </cell>
          <cell r="G257">
            <v>0</v>
          </cell>
          <cell r="H257">
            <v>91000</v>
          </cell>
        </row>
        <row r="258">
          <cell r="D258">
            <v>0</v>
          </cell>
          <cell r="E258">
            <v>11050</v>
          </cell>
          <cell r="F258">
            <v>31795</v>
          </cell>
          <cell r="G258">
            <v>42845</v>
          </cell>
          <cell r="H258">
            <v>33142.76</v>
          </cell>
        </row>
        <row r="259">
          <cell r="D259">
            <v>7000</v>
          </cell>
          <cell r="E259">
            <v>26600</v>
          </cell>
          <cell r="F259">
            <v>58399</v>
          </cell>
          <cell r="G259">
            <v>91999</v>
          </cell>
          <cell r="H259">
            <v>91999</v>
          </cell>
        </row>
        <row r="260">
          <cell r="D260">
            <v>0</v>
          </cell>
          <cell r="E260">
            <v>0</v>
          </cell>
          <cell r="F260">
            <v>244830</v>
          </cell>
          <cell r="G260">
            <v>244830</v>
          </cell>
          <cell r="H260">
            <v>244830</v>
          </cell>
        </row>
        <row r="261">
          <cell r="D261">
            <v>11000</v>
          </cell>
          <cell r="E261">
            <v>25800</v>
          </cell>
          <cell r="F261">
            <v>26875</v>
          </cell>
          <cell r="G261">
            <v>63675</v>
          </cell>
          <cell r="H261">
            <v>78227</v>
          </cell>
        </row>
        <row r="262">
          <cell r="D262">
            <v>7850</v>
          </cell>
          <cell r="E262">
            <v>0</v>
          </cell>
          <cell r="F262">
            <v>25375</v>
          </cell>
          <cell r="G262">
            <v>33225</v>
          </cell>
          <cell r="H262">
            <v>66671</v>
          </cell>
        </row>
        <row r="263">
          <cell r="D263">
            <v>0</v>
          </cell>
          <cell r="E263">
            <v>0</v>
          </cell>
          <cell r="F263">
            <v>0</v>
          </cell>
          <cell r="G263">
            <v>0</v>
          </cell>
          <cell r="H263">
            <v>68899</v>
          </cell>
        </row>
        <row r="264">
          <cell r="D264">
            <v>4140</v>
          </cell>
          <cell r="E264">
            <v>0</v>
          </cell>
          <cell r="F264">
            <v>0</v>
          </cell>
          <cell r="G264">
            <v>4140</v>
          </cell>
          <cell r="H264">
            <v>114000</v>
          </cell>
        </row>
        <row r="265">
          <cell r="D265">
            <v>0</v>
          </cell>
          <cell r="E265">
            <v>0</v>
          </cell>
          <cell r="F265">
            <v>16746.4</v>
          </cell>
          <cell r="G265">
            <v>16746.4</v>
          </cell>
          <cell r="H265">
            <v>16746.4</v>
          </cell>
        </row>
        <row r="266">
          <cell r="D266">
            <v>0</v>
          </cell>
          <cell r="E266">
            <v>0</v>
          </cell>
          <cell r="F266">
            <v>0</v>
          </cell>
          <cell r="G266">
            <v>0</v>
          </cell>
          <cell r="H266">
            <v>0</v>
          </cell>
        </row>
        <row r="267">
          <cell r="D267">
            <v>0</v>
          </cell>
          <cell r="E267">
            <v>12900</v>
          </cell>
          <cell r="F267">
            <v>50704</v>
          </cell>
          <cell r="G267">
            <v>63604</v>
          </cell>
          <cell r="H267">
            <v>93898</v>
          </cell>
        </row>
        <row r="268">
          <cell r="D268">
            <v>0</v>
          </cell>
          <cell r="E268">
            <v>0</v>
          </cell>
          <cell r="F268">
            <v>0</v>
          </cell>
          <cell r="G268">
            <v>0</v>
          </cell>
          <cell r="H268">
            <v>0</v>
          </cell>
        </row>
        <row r="269">
          <cell r="D269">
            <v>52000</v>
          </cell>
          <cell r="E269">
            <v>0</v>
          </cell>
          <cell r="F269">
            <v>62540</v>
          </cell>
          <cell r="G269">
            <v>114540</v>
          </cell>
          <cell r="H269">
            <v>94928</v>
          </cell>
        </row>
        <row r="270">
          <cell r="D270">
            <v>0</v>
          </cell>
          <cell r="E270">
            <v>0</v>
          </cell>
          <cell r="F270">
            <v>0</v>
          </cell>
          <cell r="G270">
            <v>0</v>
          </cell>
          <cell r="H270">
            <v>300</v>
          </cell>
        </row>
        <row r="271">
          <cell r="D271">
            <v>0</v>
          </cell>
          <cell r="E271">
            <v>0</v>
          </cell>
          <cell r="F271">
            <v>0</v>
          </cell>
          <cell r="G271">
            <v>0</v>
          </cell>
          <cell r="H271">
            <v>82620</v>
          </cell>
        </row>
        <row r="272">
          <cell r="D272">
            <v>0</v>
          </cell>
          <cell r="E272">
            <v>0</v>
          </cell>
          <cell r="F272">
            <v>31000</v>
          </cell>
          <cell r="G272">
            <v>31000</v>
          </cell>
          <cell r="H272">
            <v>43033</v>
          </cell>
        </row>
        <row r="273">
          <cell r="D273">
            <v>0</v>
          </cell>
          <cell r="E273">
            <v>0</v>
          </cell>
          <cell r="F273">
            <v>0</v>
          </cell>
          <cell r="G273">
            <v>0</v>
          </cell>
          <cell r="H273">
            <v>8000</v>
          </cell>
        </row>
        <row r="274">
          <cell r="D274">
            <v>10500</v>
          </cell>
          <cell r="E274">
            <v>0</v>
          </cell>
          <cell r="F274">
            <v>0</v>
          </cell>
          <cell r="G274">
            <v>10500</v>
          </cell>
          <cell r="H274">
            <v>35046.34</v>
          </cell>
        </row>
        <row r="275">
          <cell r="D275">
            <v>0</v>
          </cell>
          <cell r="E275">
            <v>0</v>
          </cell>
          <cell r="F275">
            <v>1582.09</v>
          </cell>
          <cell r="G275">
            <v>1582.09</v>
          </cell>
          <cell r="H275">
            <v>11660</v>
          </cell>
        </row>
        <row r="276">
          <cell r="D276">
            <v>0</v>
          </cell>
          <cell r="E276">
            <v>0</v>
          </cell>
          <cell r="F276">
            <v>0</v>
          </cell>
          <cell r="G276">
            <v>0</v>
          </cell>
          <cell r="H276">
            <v>46777</v>
          </cell>
        </row>
        <row r="277">
          <cell r="D277">
            <v>0</v>
          </cell>
          <cell r="E277">
            <v>0</v>
          </cell>
          <cell r="F277">
            <v>13436</v>
          </cell>
          <cell r="G277">
            <v>13436</v>
          </cell>
          <cell r="H277">
            <v>13436</v>
          </cell>
        </row>
        <row r="278">
          <cell r="D278">
            <v>0</v>
          </cell>
          <cell r="E278">
            <v>0</v>
          </cell>
          <cell r="F278">
            <v>43288.73</v>
          </cell>
          <cell r="G278">
            <v>43288.73</v>
          </cell>
          <cell r="H278">
            <v>43288.73</v>
          </cell>
        </row>
        <row r="279">
          <cell r="D279">
            <v>3125</v>
          </cell>
          <cell r="E279">
            <v>3750</v>
          </cell>
          <cell r="F279">
            <v>164354</v>
          </cell>
          <cell r="G279">
            <v>171229</v>
          </cell>
          <cell r="H279">
            <v>171229</v>
          </cell>
        </row>
        <row r="280">
          <cell r="D280">
            <v>0</v>
          </cell>
          <cell r="E280">
            <v>0</v>
          </cell>
          <cell r="F280">
            <v>0</v>
          </cell>
          <cell r="G280">
            <v>0</v>
          </cell>
          <cell r="H280">
            <v>35519</v>
          </cell>
        </row>
        <row r="281">
          <cell r="D281">
            <v>0</v>
          </cell>
          <cell r="E281">
            <v>6000</v>
          </cell>
          <cell r="F281">
            <v>3400</v>
          </cell>
          <cell r="G281">
            <v>9400</v>
          </cell>
          <cell r="H281">
            <v>5532</v>
          </cell>
        </row>
        <row r="282">
          <cell r="D282">
            <v>0</v>
          </cell>
          <cell r="E282">
            <v>0</v>
          </cell>
          <cell r="F282">
            <v>12500</v>
          </cell>
          <cell r="G282">
            <v>12500</v>
          </cell>
          <cell r="H282">
            <v>24360.16</v>
          </cell>
        </row>
        <row r="283">
          <cell r="D283">
            <v>0</v>
          </cell>
          <cell r="E283">
            <v>0</v>
          </cell>
          <cell r="F283">
            <v>17175</v>
          </cell>
          <cell r="G283">
            <v>17175</v>
          </cell>
          <cell r="H283">
            <v>17175</v>
          </cell>
        </row>
        <row r="284">
          <cell r="D284">
            <v>0</v>
          </cell>
          <cell r="E284">
            <v>0</v>
          </cell>
          <cell r="F284">
            <v>65690</v>
          </cell>
          <cell r="G284">
            <v>65690</v>
          </cell>
          <cell r="H284">
            <v>65885</v>
          </cell>
        </row>
        <row r="285">
          <cell r="D285">
            <v>0</v>
          </cell>
          <cell r="E285">
            <v>0</v>
          </cell>
          <cell r="F285">
            <v>49491.24</v>
          </cell>
          <cell r="G285">
            <v>49491.24</v>
          </cell>
          <cell r="H285">
            <v>49041.24</v>
          </cell>
        </row>
        <row r="286">
          <cell r="D286">
            <v>0</v>
          </cell>
          <cell r="E286">
            <v>0</v>
          </cell>
          <cell r="F286">
            <v>8390.94</v>
          </cell>
          <cell r="G286">
            <v>8390.94</v>
          </cell>
          <cell r="H286">
            <v>13429.97</v>
          </cell>
        </row>
        <row r="287">
          <cell r="D287">
            <v>0</v>
          </cell>
          <cell r="E287">
            <v>0</v>
          </cell>
          <cell r="F287">
            <v>69996</v>
          </cell>
          <cell r="G287">
            <v>69996</v>
          </cell>
          <cell r="H287">
            <v>69995.62</v>
          </cell>
        </row>
        <row r="288">
          <cell r="D288">
            <v>0</v>
          </cell>
          <cell r="E288">
            <v>0</v>
          </cell>
          <cell r="F288">
            <v>35000</v>
          </cell>
          <cell r="G288">
            <v>35000</v>
          </cell>
          <cell r="H288">
            <v>20083</v>
          </cell>
        </row>
        <row r="289">
          <cell r="D289">
            <v>1500</v>
          </cell>
          <cell r="E289">
            <v>0</v>
          </cell>
          <cell r="F289">
            <v>82074.41</v>
          </cell>
          <cell r="G289">
            <v>83574.41</v>
          </cell>
          <cell r="H289">
            <v>83690.75</v>
          </cell>
        </row>
        <row r="290">
          <cell r="D290">
            <v>0</v>
          </cell>
          <cell r="E290">
            <v>0</v>
          </cell>
          <cell r="F290">
            <v>2000</v>
          </cell>
          <cell r="G290">
            <v>2000</v>
          </cell>
          <cell r="H290">
            <v>1100</v>
          </cell>
        </row>
        <row r="291">
          <cell r="D291">
            <v>3000</v>
          </cell>
          <cell r="E291">
            <v>0</v>
          </cell>
          <cell r="F291">
            <v>0</v>
          </cell>
          <cell r="G291">
            <v>3000</v>
          </cell>
          <cell r="H291">
            <v>11340</v>
          </cell>
        </row>
        <row r="292">
          <cell r="D292">
            <v>0</v>
          </cell>
          <cell r="E292">
            <v>0</v>
          </cell>
          <cell r="F292">
            <v>0</v>
          </cell>
          <cell r="G292">
            <v>0</v>
          </cell>
          <cell r="H292">
            <v>7500</v>
          </cell>
        </row>
        <row r="293">
          <cell r="D293">
            <v>0</v>
          </cell>
          <cell r="E293">
            <v>0</v>
          </cell>
          <cell r="F293">
            <v>120000</v>
          </cell>
          <cell r="G293">
            <v>120000</v>
          </cell>
          <cell r="H293">
            <v>120000</v>
          </cell>
        </row>
        <row r="294">
          <cell r="D294">
            <v>0</v>
          </cell>
          <cell r="E294">
            <v>0</v>
          </cell>
          <cell r="F294">
            <v>63064.38</v>
          </cell>
          <cell r="G294">
            <v>63064.38</v>
          </cell>
          <cell r="H294">
            <v>63064.38</v>
          </cell>
        </row>
        <row r="295">
          <cell r="D295">
            <v>426000</v>
          </cell>
          <cell r="E295">
            <v>1502796</v>
          </cell>
          <cell r="F295">
            <v>1018956</v>
          </cell>
          <cell r="G295">
            <v>2947752</v>
          </cell>
          <cell r="H295">
            <v>1947161.29</v>
          </cell>
        </row>
        <row r="296">
          <cell r="D296">
            <v>0</v>
          </cell>
          <cell r="E296">
            <v>0</v>
          </cell>
          <cell r="F296">
            <v>8000</v>
          </cell>
          <cell r="G296">
            <v>8000</v>
          </cell>
          <cell r="H296">
            <v>8000</v>
          </cell>
        </row>
        <row r="297">
          <cell r="D297">
            <v>13000</v>
          </cell>
          <cell r="E297">
            <v>7750</v>
          </cell>
          <cell r="F297">
            <v>8675</v>
          </cell>
          <cell r="G297">
            <v>29425</v>
          </cell>
          <cell r="H297">
            <v>119040.82</v>
          </cell>
        </row>
        <row r="298">
          <cell r="D298">
            <v>5300</v>
          </cell>
          <cell r="E298">
            <v>9100</v>
          </cell>
          <cell r="F298">
            <v>47048</v>
          </cell>
          <cell r="G298">
            <v>61448</v>
          </cell>
          <cell r="H298">
            <v>300816.15</v>
          </cell>
        </row>
        <row r="299">
          <cell r="D299">
            <v>0</v>
          </cell>
          <cell r="E299">
            <v>89805</v>
          </cell>
          <cell r="F299">
            <v>269329.86</v>
          </cell>
          <cell r="G299">
            <v>359134.86</v>
          </cell>
          <cell r="H299">
            <v>453387.5</v>
          </cell>
        </row>
        <row r="300">
          <cell r="D300">
            <v>18000</v>
          </cell>
          <cell r="E300">
            <v>99250</v>
          </cell>
          <cell r="F300">
            <v>134577.18</v>
          </cell>
          <cell r="G300">
            <v>251827.18</v>
          </cell>
          <cell r="H300">
            <v>242427.27</v>
          </cell>
        </row>
        <row r="301">
          <cell r="D301">
            <v>0</v>
          </cell>
          <cell r="E301">
            <v>0</v>
          </cell>
          <cell r="F301">
            <v>0</v>
          </cell>
          <cell r="G301">
            <v>0</v>
          </cell>
          <cell r="H301">
            <v>2520</v>
          </cell>
        </row>
        <row r="302">
          <cell r="D302">
            <v>0</v>
          </cell>
          <cell r="E302">
            <v>0</v>
          </cell>
          <cell r="F302">
            <v>0</v>
          </cell>
          <cell r="G302">
            <v>0</v>
          </cell>
          <cell r="H302">
            <v>61415</v>
          </cell>
        </row>
        <row r="303">
          <cell r="D303">
            <v>0</v>
          </cell>
          <cell r="E303">
            <v>0</v>
          </cell>
          <cell r="F303">
            <v>0</v>
          </cell>
          <cell r="G303">
            <v>0</v>
          </cell>
          <cell r="H303">
            <v>0</v>
          </cell>
        </row>
        <row r="304">
          <cell r="D304">
            <v>0</v>
          </cell>
          <cell r="E304">
            <v>0</v>
          </cell>
          <cell r="F304">
            <v>111850</v>
          </cell>
          <cell r="G304">
            <v>111850</v>
          </cell>
          <cell r="H304">
            <v>99321</v>
          </cell>
        </row>
        <row r="305">
          <cell r="D305">
            <v>0</v>
          </cell>
          <cell r="E305">
            <v>0</v>
          </cell>
          <cell r="F305">
            <v>5550</v>
          </cell>
          <cell r="G305">
            <v>5550</v>
          </cell>
          <cell r="H305">
            <v>2386</v>
          </cell>
        </row>
        <row r="306">
          <cell r="D306">
            <v>6000</v>
          </cell>
          <cell r="E306">
            <v>12973</v>
          </cell>
          <cell r="F306">
            <v>187600.3</v>
          </cell>
          <cell r="G306">
            <v>206573.3</v>
          </cell>
          <cell r="H306">
            <v>206505.03</v>
          </cell>
        </row>
        <row r="307">
          <cell r="D307">
            <v>3000</v>
          </cell>
          <cell r="E307">
            <v>11475</v>
          </cell>
          <cell r="F307">
            <v>3427</v>
          </cell>
          <cell r="G307">
            <v>17902</v>
          </cell>
          <cell r="H307">
            <v>81340</v>
          </cell>
        </row>
        <row r="308">
          <cell r="D308">
            <v>0</v>
          </cell>
          <cell r="E308">
            <v>0</v>
          </cell>
          <cell r="F308">
            <v>975</v>
          </cell>
          <cell r="G308">
            <v>975</v>
          </cell>
          <cell r="H308">
            <v>78542.52</v>
          </cell>
        </row>
        <row r="309">
          <cell r="D309">
            <v>0</v>
          </cell>
          <cell r="E309">
            <v>0</v>
          </cell>
          <cell r="F309">
            <v>39000</v>
          </cell>
          <cell r="G309">
            <v>39000</v>
          </cell>
          <cell r="H309">
            <v>14000</v>
          </cell>
        </row>
        <row r="310">
          <cell r="D310">
            <v>12100</v>
          </cell>
          <cell r="E310">
            <v>0</v>
          </cell>
          <cell r="F310">
            <v>26100</v>
          </cell>
          <cell r="G310">
            <v>38200</v>
          </cell>
          <cell r="H310">
            <v>24709.62</v>
          </cell>
        </row>
        <row r="311">
          <cell r="D311">
            <v>1800</v>
          </cell>
          <cell r="E311">
            <v>0</v>
          </cell>
          <cell r="F311">
            <v>56668</v>
          </cell>
          <cell r="G311">
            <v>58468</v>
          </cell>
          <cell r="H311">
            <v>58468</v>
          </cell>
        </row>
        <row r="312">
          <cell r="D312">
            <v>0</v>
          </cell>
          <cell r="E312">
            <v>0</v>
          </cell>
          <cell r="F312">
            <v>18360</v>
          </cell>
          <cell r="G312">
            <v>18360</v>
          </cell>
          <cell r="H312">
            <v>17957</v>
          </cell>
        </row>
        <row r="313">
          <cell r="D313">
            <v>0</v>
          </cell>
          <cell r="E313">
            <v>0</v>
          </cell>
          <cell r="F313">
            <v>5251</v>
          </cell>
          <cell r="G313">
            <v>5251</v>
          </cell>
          <cell r="H313">
            <v>44828.69</v>
          </cell>
        </row>
        <row r="314">
          <cell r="D314">
            <v>2000</v>
          </cell>
          <cell r="E314">
            <v>0</v>
          </cell>
          <cell r="F314">
            <v>44928</v>
          </cell>
          <cell r="G314">
            <v>46928</v>
          </cell>
          <cell r="H314">
            <v>44928</v>
          </cell>
        </row>
        <row r="315">
          <cell r="D315">
            <v>0</v>
          </cell>
          <cell r="E315">
            <v>0</v>
          </cell>
          <cell r="F315">
            <v>7178</v>
          </cell>
          <cell r="G315">
            <v>7178</v>
          </cell>
          <cell r="H315">
            <v>10911.83</v>
          </cell>
        </row>
        <row r="316">
          <cell r="D316">
            <v>11000</v>
          </cell>
          <cell r="E316">
            <v>14500</v>
          </cell>
          <cell r="F316">
            <v>12969.9</v>
          </cell>
          <cell r="G316">
            <v>38469.9</v>
          </cell>
          <cell r="H316">
            <v>37847.69</v>
          </cell>
        </row>
        <row r="317">
          <cell r="D317">
            <v>0</v>
          </cell>
          <cell r="E317">
            <v>0</v>
          </cell>
          <cell r="F317">
            <v>30000</v>
          </cell>
          <cell r="G317">
            <v>30000</v>
          </cell>
          <cell r="H317">
            <v>30000</v>
          </cell>
        </row>
        <row r="318">
          <cell r="D318">
            <v>0</v>
          </cell>
          <cell r="E318">
            <v>0</v>
          </cell>
          <cell r="F318">
            <v>0</v>
          </cell>
          <cell r="G318">
            <v>0</v>
          </cell>
          <cell r="H318">
            <v>200</v>
          </cell>
        </row>
        <row r="319">
          <cell r="D319">
            <v>39833</v>
          </cell>
          <cell r="E319">
            <v>3500</v>
          </cell>
          <cell r="F319">
            <v>3300</v>
          </cell>
          <cell r="G319">
            <v>46633</v>
          </cell>
          <cell r="H319">
            <v>76124</v>
          </cell>
        </row>
        <row r="320">
          <cell r="D320">
            <v>0</v>
          </cell>
          <cell r="E320">
            <v>0</v>
          </cell>
          <cell r="F320">
            <v>0</v>
          </cell>
          <cell r="G320">
            <v>0</v>
          </cell>
          <cell r="H320">
            <v>5200</v>
          </cell>
        </row>
        <row r="321">
          <cell r="D321">
            <v>0</v>
          </cell>
          <cell r="E321">
            <v>0</v>
          </cell>
          <cell r="F321">
            <v>22000</v>
          </cell>
          <cell r="G321">
            <v>22000</v>
          </cell>
          <cell r="H321">
            <v>21755.76</v>
          </cell>
        </row>
        <row r="322">
          <cell r="D322">
            <v>0</v>
          </cell>
          <cell r="E322">
            <v>0</v>
          </cell>
          <cell r="F322">
            <v>0</v>
          </cell>
          <cell r="G322">
            <v>0</v>
          </cell>
          <cell r="H322">
            <v>41450</v>
          </cell>
        </row>
        <row r="323">
          <cell r="D323">
            <v>0</v>
          </cell>
          <cell r="E323">
            <v>0</v>
          </cell>
          <cell r="F323">
            <v>41000</v>
          </cell>
          <cell r="G323">
            <v>41000</v>
          </cell>
          <cell r="H323">
            <v>48854.33</v>
          </cell>
        </row>
        <row r="324">
          <cell r="D324">
            <v>0</v>
          </cell>
          <cell r="E324">
            <v>0</v>
          </cell>
          <cell r="F324">
            <v>11000</v>
          </cell>
          <cell r="G324">
            <v>11000</v>
          </cell>
          <cell r="H324">
            <v>98543</v>
          </cell>
        </row>
        <row r="325">
          <cell r="D325">
            <v>0</v>
          </cell>
          <cell r="E325">
            <v>0</v>
          </cell>
          <cell r="F325">
            <v>64968</v>
          </cell>
          <cell r="G325">
            <v>64968</v>
          </cell>
          <cell r="H325">
            <v>59008</v>
          </cell>
        </row>
        <row r="326">
          <cell r="D326">
            <v>0</v>
          </cell>
          <cell r="E326">
            <v>0</v>
          </cell>
          <cell r="F326">
            <v>17300</v>
          </cell>
          <cell r="G326">
            <v>17300</v>
          </cell>
          <cell r="H326">
            <v>17300</v>
          </cell>
        </row>
        <row r="327">
          <cell r="D327">
            <v>2762.95</v>
          </cell>
          <cell r="E327">
            <v>22000</v>
          </cell>
          <cell r="F327">
            <v>45000</v>
          </cell>
          <cell r="G327">
            <v>69762.95</v>
          </cell>
          <cell r="H327">
            <v>63200</v>
          </cell>
        </row>
        <row r="328">
          <cell r="D328">
            <v>0</v>
          </cell>
          <cell r="E328">
            <v>6875</v>
          </cell>
          <cell r="F328">
            <v>26886.82</v>
          </cell>
          <cell r="G328">
            <v>33761.82</v>
          </cell>
          <cell r="H328">
            <v>47091.35</v>
          </cell>
        </row>
        <row r="329">
          <cell r="D329">
            <v>0</v>
          </cell>
          <cell r="E329">
            <v>0</v>
          </cell>
          <cell r="F329">
            <v>251198.8</v>
          </cell>
          <cell r="G329">
            <v>251198.8</v>
          </cell>
          <cell r="H329">
            <v>166060.85</v>
          </cell>
        </row>
        <row r="330">
          <cell r="D330">
            <v>0</v>
          </cell>
          <cell r="E330">
            <v>0</v>
          </cell>
          <cell r="F330">
            <v>95713</v>
          </cell>
          <cell r="G330">
            <v>95713</v>
          </cell>
          <cell r="H330">
            <v>97660.26</v>
          </cell>
        </row>
        <row r="331">
          <cell r="D331">
            <v>0</v>
          </cell>
          <cell r="E331">
            <v>0</v>
          </cell>
          <cell r="F331">
            <v>50293</v>
          </cell>
          <cell r="G331">
            <v>50293</v>
          </cell>
          <cell r="H331">
            <v>50293</v>
          </cell>
        </row>
        <row r="332">
          <cell r="D332">
            <v>0</v>
          </cell>
          <cell r="E332">
            <v>0</v>
          </cell>
          <cell r="F332">
            <v>1800</v>
          </cell>
          <cell r="G332">
            <v>1800</v>
          </cell>
          <cell r="H332">
            <v>1800</v>
          </cell>
        </row>
        <row r="333">
          <cell r="D333">
            <v>245000</v>
          </cell>
          <cell r="E333">
            <v>267000</v>
          </cell>
          <cell r="F333">
            <v>87410</v>
          </cell>
          <cell r="G333">
            <v>599410</v>
          </cell>
          <cell r="H333">
            <v>342300</v>
          </cell>
        </row>
        <row r="334">
          <cell r="D334">
            <v>0</v>
          </cell>
          <cell r="E334">
            <v>0</v>
          </cell>
          <cell r="F334">
            <v>3500</v>
          </cell>
          <cell r="G334">
            <v>3500</v>
          </cell>
          <cell r="H334">
            <v>0</v>
          </cell>
        </row>
        <row r="335">
          <cell r="D335">
            <v>0</v>
          </cell>
          <cell r="E335">
            <v>63100</v>
          </cell>
          <cell r="F335">
            <v>0</v>
          </cell>
          <cell r="G335">
            <v>63100</v>
          </cell>
          <cell r="H335">
            <v>98027</v>
          </cell>
        </row>
        <row r="336">
          <cell r="D336">
            <v>4750</v>
          </cell>
          <cell r="E336">
            <v>0</v>
          </cell>
          <cell r="F336">
            <v>96603</v>
          </cell>
          <cell r="G336">
            <v>101353</v>
          </cell>
          <cell r="H336">
            <v>101353</v>
          </cell>
        </row>
        <row r="337">
          <cell r="D337">
            <v>0</v>
          </cell>
          <cell r="E337">
            <v>0</v>
          </cell>
          <cell r="F337">
            <v>208154.1</v>
          </cell>
          <cell r="G337">
            <v>208154.1</v>
          </cell>
          <cell r="H337">
            <v>66400</v>
          </cell>
        </row>
        <row r="338">
          <cell r="D338">
            <v>0</v>
          </cell>
          <cell r="E338">
            <v>0</v>
          </cell>
          <cell r="F338">
            <v>48000</v>
          </cell>
          <cell r="G338">
            <v>48000</v>
          </cell>
          <cell r="H338">
            <v>48000</v>
          </cell>
        </row>
        <row r="339">
          <cell r="D339">
            <v>0</v>
          </cell>
          <cell r="E339">
            <v>4750</v>
          </cell>
          <cell r="F339">
            <v>0</v>
          </cell>
          <cell r="G339">
            <v>4750</v>
          </cell>
          <cell r="H339">
            <v>34650</v>
          </cell>
        </row>
        <row r="340">
          <cell r="D340">
            <v>0</v>
          </cell>
          <cell r="E340">
            <v>0</v>
          </cell>
          <cell r="F340">
            <v>34075</v>
          </cell>
          <cell r="G340">
            <v>34075</v>
          </cell>
          <cell r="H340">
            <v>34075</v>
          </cell>
        </row>
        <row r="341">
          <cell r="D341">
            <v>0</v>
          </cell>
          <cell r="E341">
            <v>0</v>
          </cell>
          <cell r="F341">
            <v>37785.2</v>
          </cell>
          <cell r="G341">
            <v>37785.2</v>
          </cell>
          <cell r="H341">
            <v>37785.2</v>
          </cell>
        </row>
        <row r="342">
          <cell r="D342">
            <v>0</v>
          </cell>
          <cell r="E342">
            <v>0</v>
          </cell>
          <cell r="F342">
            <v>37340</v>
          </cell>
          <cell r="G342">
            <v>37340</v>
          </cell>
          <cell r="H342">
            <v>30648</v>
          </cell>
        </row>
        <row r="343">
          <cell r="D343">
            <v>2000</v>
          </cell>
          <cell r="E343">
            <v>19000</v>
          </cell>
          <cell r="F343">
            <v>54504.46</v>
          </cell>
          <cell r="G343">
            <v>75504.45999999999</v>
          </cell>
          <cell r="H343">
            <v>71639.6</v>
          </cell>
        </row>
        <row r="344">
          <cell r="D344">
            <v>0</v>
          </cell>
          <cell r="E344">
            <v>0</v>
          </cell>
          <cell r="F344">
            <v>4500</v>
          </cell>
          <cell r="G344">
            <v>4500</v>
          </cell>
          <cell r="H344">
            <v>18141</v>
          </cell>
        </row>
        <row r="345">
          <cell r="D345">
            <v>2500</v>
          </cell>
          <cell r="E345">
            <v>0</v>
          </cell>
          <cell r="F345">
            <v>184442.71</v>
          </cell>
          <cell r="G345">
            <v>186942.71</v>
          </cell>
          <cell r="H345">
            <v>176663.34</v>
          </cell>
        </row>
        <row r="346">
          <cell r="D346">
            <v>0</v>
          </cell>
          <cell r="E346">
            <v>0</v>
          </cell>
          <cell r="F346">
            <v>16000</v>
          </cell>
          <cell r="G346">
            <v>16000</v>
          </cell>
          <cell r="H346">
            <v>13319</v>
          </cell>
        </row>
        <row r="347">
          <cell r="D347">
            <v>0</v>
          </cell>
          <cell r="E347">
            <v>0</v>
          </cell>
          <cell r="F347">
            <v>1200</v>
          </cell>
          <cell r="G347">
            <v>1200</v>
          </cell>
          <cell r="H347">
            <v>1200</v>
          </cell>
        </row>
        <row r="348">
          <cell r="D348">
            <v>0</v>
          </cell>
          <cell r="E348">
            <v>0</v>
          </cell>
          <cell r="F348">
            <v>0</v>
          </cell>
          <cell r="G348">
            <v>0</v>
          </cell>
          <cell r="H348">
            <v>3060.8</v>
          </cell>
        </row>
        <row r="349">
          <cell r="D349">
            <v>0</v>
          </cell>
          <cell r="E349">
            <v>0</v>
          </cell>
          <cell r="F349">
            <v>2850</v>
          </cell>
          <cell r="G349">
            <v>2850</v>
          </cell>
          <cell r="H349">
            <v>2850</v>
          </cell>
        </row>
        <row r="350">
          <cell r="D350">
            <v>0</v>
          </cell>
          <cell r="E350">
            <v>0</v>
          </cell>
          <cell r="F350">
            <v>5200</v>
          </cell>
          <cell r="G350">
            <v>5200</v>
          </cell>
          <cell r="H350">
            <v>5200</v>
          </cell>
        </row>
        <row r="351">
          <cell r="D351">
            <v>2500</v>
          </cell>
          <cell r="E351">
            <v>32500</v>
          </cell>
          <cell r="F351">
            <v>118223</v>
          </cell>
          <cell r="G351">
            <v>153223</v>
          </cell>
          <cell r="H351">
            <v>153223</v>
          </cell>
        </row>
        <row r="352">
          <cell r="D352">
            <v>0</v>
          </cell>
          <cell r="E352">
            <v>0</v>
          </cell>
          <cell r="F352">
            <v>123265</v>
          </cell>
          <cell r="G352">
            <v>123265</v>
          </cell>
          <cell r="H352">
            <v>123265</v>
          </cell>
        </row>
        <row r="353">
          <cell r="D353">
            <v>0</v>
          </cell>
          <cell r="E353">
            <v>53600</v>
          </cell>
          <cell r="F353">
            <v>48170.42</v>
          </cell>
          <cell r="G353">
            <v>101770.42</v>
          </cell>
          <cell r="H353">
            <v>66786.16</v>
          </cell>
        </row>
        <row r="354">
          <cell r="D354">
            <v>0</v>
          </cell>
          <cell r="E354">
            <v>0</v>
          </cell>
          <cell r="F354">
            <v>8200</v>
          </cell>
          <cell r="G354">
            <v>8200</v>
          </cell>
          <cell r="H354">
            <v>3119.46</v>
          </cell>
        </row>
        <row r="355">
          <cell r="D355">
            <v>0</v>
          </cell>
          <cell r="E355">
            <v>0</v>
          </cell>
          <cell r="F355">
            <v>1130637</v>
          </cell>
          <cell r="G355">
            <v>1130637</v>
          </cell>
          <cell r="H355">
            <v>1130637</v>
          </cell>
        </row>
        <row r="356">
          <cell r="D356">
            <v>30234.5</v>
          </cell>
          <cell r="E356">
            <v>55500</v>
          </cell>
          <cell r="F356">
            <v>256424.4</v>
          </cell>
          <cell r="G356">
            <v>342158.9</v>
          </cell>
          <cell r="H356">
            <v>292983.93</v>
          </cell>
        </row>
        <row r="357">
          <cell r="D357">
            <v>30050</v>
          </cell>
          <cell r="E357">
            <v>0</v>
          </cell>
          <cell r="F357">
            <v>0</v>
          </cell>
          <cell r="G357">
            <v>30050</v>
          </cell>
          <cell r="H357">
            <v>211167</v>
          </cell>
        </row>
        <row r="358">
          <cell r="D358">
            <v>2000</v>
          </cell>
          <cell r="E358">
            <v>15000</v>
          </cell>
          <cell r="F358">
            <v>60357</v>
          </cell>
          <cell r="G358">
            <v>77357</v>
          </cell>
          <cell r="H358">
            <v>198560.43</v>
          </cell>
        </row>
        <row r="359">
          <cell r="D359">
            <v>0</v>
          </cell>
          <cell r="E359">
            <v>0</v>
          </cell>
          <cell r="F359">
            <v>8580</v>
          </cell>
          <cell r="G359">
            <v>8580</v>
          </cell>
          <cell r="H359">
            <v>10670</v>
          </cell>
        </row>
        <row r="360">
          <cell r="D360">
            <v>0</v>
          </cell>
          <cell r="E360">
            <v>0</v>
          </cell>
          <cell r="F360">
            <v>9150</v>
          </cell>
          <cell r="G360">
            <v>9150</v>
          </cell>
          <cell r="H360">
            <v>26682</v>
          </cell>
        </row>
        <row r="361">
          <cell r="D361">
            <v>0</v>
          </cell>
          <cell r="E361">
            <v>600</v>
          </cell>
          <cell r="F361">
            <v>37785</v>
          </cell>
          <cell r="G361">
            <v>38385</v>
          </cell>
          <cell r="H361">
            <v>26082</v>
          </cell>
        </row>
        <row r="362">
          <cell r="D362">
            <v>37000</v>
          </cell>
          <cell r="E362">
            <v>35389</v>
          </cell>
          <cell r="F362">
            <v>108173</v>
          </cell>
          <cell r="G362">
            <v>180562</v>
          </cell>
          <cell r="H362">
            <v>183713</v>
          </cell>
        </row>
        <row r="363">
          <cell r="D363">
            <v>0</v>
          </cell>
          <cell r="E363">
            <v>25</v>
          </cell>
          <cell r="F363">
            <v>0</v>
          </cell>
          <cell r="G363">
            <v>25</v>
          </cell>
          <cell r="H363">
            <v>7766</v>
          </cell>
        </row>
        <row r="364">
          <cell r="D364">
            <v>0</v>
          </cell>
          <cell r="E364">
            <v>0</v>
          </cell>
          <cell r="F364">
            <v>101700</v>
          </cell>
          <cell r="G364">
            <v>101700</v>
          </cell>
          <cell r="H364">
            <v>80724.64</v>
          </cell>
        </row>
        <row r="365">
          <cell r="D365">
            <v>0</v>
          </cell>
          <cell r="E365">
            <v>0</v>
          </cell>
          <cell r="F365">
            <v>10412.5</v>
          </cell>
          <cell r="G365">
            <v>10412.5</v>
          </cell>
          <cell r="H365">
            <v>21642.5</v>
          </cell>
        </row>
        <row r="366">
          <cell r="D366">
            <v>0</v>
          </cell>
          <cell r="E366">
            <v>0</v>
          </cell>
          <cell r="F366">
            <v>105018.9</v>
          </cell>
          <cell r="G366">
            <v>105018.9</v>
          </cell>
          <cell r="H366">
            <v>105018.9</v>
          </cell>
        </row>
        <row r="367">
          <cell r="D367">
            <v>0</v>
          </cell>
          <cell r="E367">
            <v>0</v>
          </cell>
          <cell r="F367">
            <v>0</v>
          </cell>
          <cell r="G367">
            <v>0</v>
          </cell>
          <cell r="H367">
            <v>0</v>
          </cell>
        </row>
        <row r="368">
          <cell r="D368">
            <v>0</v>
          </cell>
          <cell r="E368">
            <v>0</v>
          </cell>
          <cell r="F368">
            <v>34000</v>
          </cell>
          <cell r="G368">
            <v>34000</v>
          </cell>
          <cell r="H368">
            <v>25000</v>
          </cell>
        </row>
        <row r="369">
          <cell r="D369">
            <v>2186.57</v>
          </cell>
          <cell r="E369">
            <v>0</v>
          </cell>
          <cell r="F369">
            <v>48280.58</v>
          </cell>
          <cell r="G369">
            <v>50467.15</v>
          </cell>
          <cell r="H369">
            <v>50467.15</v>
          </cell>
        </row>
        <row r="370">
          <cell r="D370">
            <v>0</v>
          </cell>
          <cell r="E370">
            <v>0</v>
          </cell>
          <cell r="F370">
            <v>39210.79</v>
          </cell>
          <cell r="G370">
            <v>39210.79</v>
          </cell>
          <cell r="H370">
            <v>39210.79</v>
          </cell>
        </row>
        <row r="371">
          <cell r="D371">
            <v>0</v>
          </cell>
          <cell r="E371">
            <v>0</v>
          </cell>
          <cell r="F371">
            <v>30074</v>
          </cell>
          <cell r="G371">
            <v>30074</v>
          </cell>
          <cell r="H371">
            <v>27802.61</v>
          </cell>
        </row>
        <row r="372">
          <cell r="D372">
            <v>0</v>
          </cell>
          <cell r="E372">
            <v>0</v>
          </cell>
          <cell r="F372">
            <v>16500</v>
          </cell>
          <cell r="G372">
            <v>16500</v>
          </cell>
          <cell r="H372">
            <v>16500</v>
          </cell>
        </row>
        <row r="373">
          <cell r="D373">
            <v>0</v>
          </cell>
          <cell r="E373">
            <v>0</v>
          </cell>
          <cell r="F373">
            <v>93760.17</v>
          </cell>
          <cell r="G373">
            <v>93760.17</v>
          </cell>
          <cell r="H373">
            <v>92905.17</v>
          </cell>
        </row>
        <row r="374">
          <cell r="D374">
            <v>18500</v>
          </cell>
          <cell r="E374">
            <v>53800</v>
          </cell>
          <cell r="F374">
            <v>142465</v>
          </cell>
          <cell r="G374">
            <v>214765</v>
          </cell>
          <cell r="H374">
            <v>206733.39</v>
          </cell>
        </row>
        <row r="375">
          <cell r="D375">
            <v>13500</v>
          </cell>
          <cell r="E375">
            <v>43490</v>
          </cell>
          <cell r="F375">
            <v>219010</v>
          </cell>
          <cell r="G375">
            <v>276000</v>
          </cell>
          <cell r="H375">
            <v>276000</v>
          </cell>
        </row>
        <row r="376">
          <cell r="D376">
            <v>0</v>
          </cell>
          <cell r="E376">
            <v>0</v>
          </cell>
          <cell r="F376">
            <v>0</v>
          </cell>
          <cell r="G376">
            <v>0</v>
          </cell>
          <cell r="H376">
            <v>1365</v>
          </cell>
        </row>
        <row r="377">
          <cell r="D377">
            <v>0</v>
          </cell>
          <cell r="E377">
            <v>5975</v>
          </cell>
          <cell r="F377">
            <v>55681</v>
          </cell>
          <cell r="G377">
            <v>61656</v>
          </cell>
          <cell r="H377">
            <v>76152</v>
          </cell>
        </row>
        <row r="378">
          <cell r="D378">
            <v>5111.74</v>
          </cell>
          <cell r="E378">
            <v>0</v>
          </cell>
          <cell r="F378">
            <v>0</v>
          </cell>
          <cell r="G378">
            <v>5111.74</v>
          </cell>
          <cell r="H378">
            <v>8305.68</v>
          </cell>
        </row>
        <row r="379">
          <cell r="D379">
            <v>0</v>
          </cell>
          <cell r="E379">
            <v>0</v>
          </cell>
          <cell r="F379">
            <v>1975</v>
          </cell>
          <cell r="G379">
            <v>1975</v>
          </cell>
          <cell r="H379">
            <v>1659</v>
          </cell>
        </row>
        <row r="380">
          <cell r="D380">
            <v>0</v>
          </cell>
          <cell r="E380">
            <v>0</v>
          </cell>
          <cell r="F380">
            <v>31521</v>
          </cell>
          <cell r="G380">
            <v>31521</v>
          </cell>
          <cell r="H380">
            <v>31521</v>
          </cell>
        </row>
        <row r="381">
          <cell r="D381">
            <v>0</v>
          </cell>
          <cell r="E381">
            <v>0</v>
          </cell>
          <cell r="F381">
            <v>0</v>
          </cell>
          <cell r="G381">
            <v>0</v>
          </cell>
          <cell r="H381">
            <v>0</v>
          </cell>
        </row>
        <row r="382">
          <cell r="D382">
            <v>0</v>
          </cell>
          <cell r="E382">
            <v>0</v>
          </cell>
          <cell r="F382">
            <v>110000</v>
          </cell>
          <cell r="G382">
            <v>110000</v>
          </cell>
          <cell r="H382">
            <v>96492.2</v>
          </cell>
        </row>
        <row r="383">
          <cell r="D383">
            <v>0</v>
          </cell>
          <cell r="E383">
            <v>0</v>
          </cell>
          <cell r="F383">
            <v>10642</v>
          </cell>
          <cell r="G383">
            <v>10642</v>
          </cell>
          <cell r="H383">
            <v>2273</v>
          </cell>
        </row>
        <row r="384">
          <cell r="D384">
            <v>0</v>
          </cell>
          <cell r="E384">
            <v>0</v>
          </cell>
          <cell r="F384">
            <v>0</v>
          </cell>
          <cell r="G384">
            <v>0</v>
          </cell>
          <cell r="H384">
            <v>100000</v>
          </cell>
        </row>
        <row r="385">
          <cell r="D385">
            <v>7500</v>
          </cell>
          <cell r="E385">
            <v>11000</v>
          </cell>
          <cell r="F385">
            <v>12444</v>
          </cell>
          <cell r="G385">
            <v>30944</v>
          </cell>
          <cell r="H385">
            <v>26856.47</v>
          </cell>
        </row>
        <row r="386">
          <cell r="D386">
            <v>0</v>
          </cell>
          <cell r="E386">
            <v>0</v>
          </cell>
          <cell r="F386">
            <v>3500</v>
          </cell>
          <cell r="G386">
            <v>3500</v>
          </cell>
          <cell r="H386">
            <v>3500</v>
          </cell>
        </row>
        <row r="387">
          <cell r="D387">
            <v>0</v>
          </cell>
          <cell r="E387">
            <v>0</v>
          </cell>
          <cell r="F387">
            <v>51375</v>
          </cell>
          <cell r="G387">
            <v>51375</v>
          </cell>
          <cell r="H387">
            <v>48505</v>
          </cell>
        </row>
        <row r="388">
          <cell r="D388">
            <v>9200</v>
          </cell>
          <cell r="E388">
            <v>10000</v>
          </cell>
          <cell r="F388">
            <v>46433.2</v>
          </cell>
          <cell r="G388">
            <v>65633.2</v>
          </cell>
          <cell r="H388">
            <v>61016.9</v>
          </cell>
        </row>
        <row r="389">
          <cell r="D389">
            <v>0</v>
          </cell>
          <cell r="E389">
            <v>1675</v>
          </cell>
          <cell r="F389">
            <v>91207</v>
          </cell>
          <cell r="G389">
            <v>92882</v>
          </cell>
          <cell r="H389">
            <v>92882</v>
          </cell>
        </row>
        <row r="390">
          <cell r="D390">
            <v>1000</v>
          </cell>
          <cell r="E390">
            <v>5400</v>
          </cell>
          <cell r="F390">
            <v>274357.89</v>
          </cell>
          <cell r="G390">
            <v>280757.89</v>
          </cell>
          <cell r="H390">
            <v>279757.89</v>
          </cell>
        </row>
        <row r="391">
          <cell r="D391">
            <v>1800</v>
          </cell>
          <cell r="E391">
            <v>3000</v>
          </cell>
          <cell r="F391">
            <v>0</v>
          </cell>
          <cell r="G391">
            <v>4800</v>
          </cell>
          <cell r="H391">
            <v>40138.78</v>
          </cell>
        </row>
        <row r="392">
          <cell r="D392">
            <v>0</v>
          </cell>
          <cell r="E392">
            <v>0</v>
          </cell>
          <cell r="F392">
            <v>0</v>
          </cell>
          <cell r="G392">
            <v>0</v>
          </cell>
          <cell r="H392">
            <v>5183.96</v>
          </cell>
        </row>
        <row r="393">
          <cell r="D393">
            <v>10500</v>
          </cell>
          <cell r="E393">
            <v>0</v>
          </cell>
          <cell r="F393">
            <v>5500</v>
          </cell>
          <cell r="G393">
            <v>16000</v>
          </cell>
          <cell r="H393">
            <v>93867</v>
          </cell>
        </row>
        <row r="394">
          <cell r="D394">
            <v>0</v>
          </cell>
          <cell r="E394">
            <v>0</v>
          </cell>
          <cell r="F394">
            <v>102000</v>
          </cell>
          <cell r="G394">
            <v>102000</v>
          </cell>
          <cell r="H394">
            <v>102000</v>
          </cell>
        </row>
        <row r="395">
          <cell r="D395">
            <v>3400</v>
          </cell>
          <cell r="E395">
            <v>5500</v>
          </cell>
          <cell r="F395">
            <v>9540</v>
          </cell>
          <cell r="G395">
            <v>18440</v>
          </cell>
          <cell r="H395">
            <v>11293</v>
          </cell>
        </row>
        <row r="396">
          <cell r="D396">
            <v>0</v>
          </cell>
          <cell r="E396">
            <v>0</v>
          </cell>
          <cell r="F396">
            <v>2385</v>
          </cell>
          <cell r="G396">
            <v>2385</v>
          </cell>
          <cell r="H396">
            <v>2385</v>
          </cell>
        </row>
        <row r="397">
          <cell r="D397">
            <v>0</v>
          </cell>
          <cell r="E397">
            <v>19505</v>
          </cell>
          <cell r="F397">
            <v>585</v>
          </cell>
          <cell r="G397">
            <v>20090</v>
          </cell>
          <cell r="H397">
            <v>7700</v>
          </cell>
        </row>
        <row r="398">
          <cell r="D398">
            <v>0</v>
          </cell>
          <cell r="E398">
            <v>0</v>
          </cell>
          <cell r="F398">
            <v>10460</v>
          </cell>
          <cell r="G398">
            <v>10460</v>
          </cell>
          <cell r="H398">
            <v>8491</v>
          </cell>
        </row>
        <row r="399">
          <cell r="D399">
            <v>0</v>
          </cell>
          <cell r="E399">
            <v>0</v>
          </cell>
          <cell r="F399">
            <v>3550</v>
          </cell>
          <cell r="G399">
            <v>3550</v>
          </cell>
          <cell r="H399">
            <v>3550</v>
          </cell>
        </row>
        <row r="400">
          <cell r="D400">
            <v>0</v>
          </cell>
          <cell r="E400">
            <v>100</v>
          </cell>
          <cell r="F400">
            <v>13255.27</v>
          </cell>
          <cell r="G400">
            <v>13355.27</v>
          </cell>
          <cell r="H400">
            <v>14755.27</v>
          </cell>
        </row>
        <row r="401">
          <cell r="D401">
            <v>9100</v>
          </cell>
          <cell r="E401">
            <v>12000</v>
          </cell>
          <cell r="F401">
            <v>103210</v>
          </cell>
          <cell r="G401">
            <v>124310</v>
          </cell>
          <cell r="H401">
            <v>113199.9</v>
          </cell>
        </row>
        <row r="402">
          <cell r="D402">
            <v>0</v>
          </cell>
          <cell r="E402">
            <v>0</v>
          </cell>
          <cell r="F402">
            <v>0</v>
          </cell>
          <cell r="G402">
            <v>0</v>
          </cell>
          <cell r="H402">
            <v>0</v>
          </cell>
        </row>
        <row r="403">
          <cell r="D403">
            <v>1500</v>
          </cell>
          <cell r="E403">
            <v>0</v>
          </cell>
          <cell r="F403">
            <v>31365</v>
          </cell>
          <cell r="G403">
            <v>32865</v>
          </cell>
          <cell r="H403">
            <v>32865</v>
          </cell>
        </row>
        <row r="404">
          <cell r="D404">
            <v>0</v>
          </cell>
          <cell r="E404">
            <v>17488</v>
          </cell>
          <cell r="F404">
            <v>86395</v>
          </cell>
          <cell r="G404">
            <v>103883</v>
          </cell>
          <cell r="H404">
            <v>119182</v>
          </cell>
        </row>
        <row r="405">
          <cell r="D405">
            <v>0</v>
          </cell>
          <cell r="E405">
            <v>0</v>
          </cell>
          <cell r="F405">
            <v>46968</v>
          </cell>
          <cell r="G405">
            <v>46968</v>
          </cell>
          <cell r="H405">
            <v>46968</v>
          </cell>
        </row>
        <row r="406">
          <cell r="D406">
            <v>0</v>
          </cell>
          <cell r="E406">
            <v>0</v>
          </cell>
          <cell r="F406">
            <v>36875</v>
          </cell>
          <cell r="G406">
            <v>36875</v>
          </cell>
          <cell r="H406">
            <v>36875</v>
          </cell>
        </row>
        <row r="407">
          <cell r="D407">
            <v>0</v>
          </cell>
          <cell r="E407">
            <v>0</v>
          </cell>
          <cell r="F407">
            <v>50465</v>
          </cell>
          <cell r="G407">
            <v>50465</v>
          </cell>
          <cell r="H407">
            <v>11249.9</v>
          </cell>
        </row>
        <row r="408">
          <cell r="D408">
            <v>0</v>
          </cell>
          <cell r="E408">
            <v>0</v>
          </cell>
          <cell r="F408">
            <v>15000</v>
          </cell>
          <cell r="G408">
            <v>15000</v>
          </cell>
          <cell r="H408">
            <v>15000</v>
          </cell>
        </row>
        <row r="409">
          <cell r="D409">
            <v>0</v>
          </cell>
          <cell r="E409">
            <v>4000</v>
          </cell>
          <cell r="F409">
            <v>7280</v>
          </cell>
          <cell r="G409">
            <v>11280</v>
          </cell>
          <cell r="H409">
            <v>18022.15</v>
          </cell>
        </row>
        <row r="410">
          <cell r="D410">
            <v>131500</v>
          </cell>
          <cell r="E410">
            <v>264598</v>
          </cell>
          <cell r="F410">
            <v>329620</v>
          </cell>
          <cell r="G410">
            <v>725718</v>
          </cell>
          <cell r="H410">
            <v>725718</v>
          </cell>
        </row>
        <row r="411">
          <cell r="D411">
            <v>0</v>
          </cell>
          <cell r="E411">
            <v>0</v>
          </cell>
          <cell r="F411">
            <v>146500</v>
          </cell>
          <cell r="G411">
            <v>146500</v>
          </cell>
          <cell r="H411">
            <v>14590.5</v>
          </cell>
        </row>
        <row r="412">
          <cell r="D412">
            <v>0</v>
          </cell>
          <cell r="E412">
            <v>0</v>
          </cell>
          <cell r="F412">
            <v>0</v>
          </cell>
          <cell r="G412">
            <v>0</v>
          </cell>
          <cell r="H412">
            <v>1050</v>
          </cell>
        </row>
        <row r="413">
          <cell r="D413">
            <v>0</v>
          </cell>
          <cell r="E413">
            <v>0</v>
          </cell>
          <cell r="F413">
            <v>10000</v>
          </cell>
          <cell r="G413">
            <v>10000</v>
          </cell>
          <cell r="H413">
            <v>4097.5</v>
          </cell>
        </row>
        <row r="414">
          <cell r="D414">
            <v>0</v>
          </cell>
          <cell r="E414">
            <v>0</v>
          </cell>
          <cell r="F414">
            <v>59165</v>
          </cell>
          <cell r="G414">
            <v>59165</v>
          </cell>
          <cell r="H414">
            <v>8300</v>
          </cell>
        </row>
        <row r="415">
          <cell r="D415">
            <v>0</v>
          </cell>
          <cell r="E415">
            <v>0</v>
          </cell>
          <cell r="F415">
            <v>16612.39</v>
          </cell>
          <cell r="G415">
            <v>16612.39</v>
          </cell>
          <cell r="H415">
            <v>50241.21</v>
          </cell>
        </row>
        <row r="416">
          <cell r="D416">
            <v>0</v>
          </cell>
          <cell r="E416">
            <v>0</v>
          </cell>
          <cell r="F416">
            <v>87227</v>
          </cell>
          <cell r="G416">
            <v>87227</v>
          </cell>
          <cell r="H416">
            <v>94231</v>
          </cell>
        </row>
        <row r="417">
          <cell r="D417">
            <v>0</v>
          </cell>
          <cell r="E417">
            <v>0</v>
          </cell>
          <cell r="F417">
            <v>0</v>
          </cell>
          <cell r="G417">
            <v>0</v>
          </cell>
          <cell r="H417">
            <v>31273</v>
          </cell>
        </row>
        <row r="418">
          <cell r="D418">
            <v>0</v>
          </cell>
          <cell r="E418">
            <v>8050</v>
          </cell>
          <cell r="F418">
            <v>20000</v>
          </cell>
          <cell r="G418">
            <v>28050</v>
          </cell>
          <cell r="H418">
            <v>45959</v>
          </cell>
        </row>
        <row r="419">
          <cell r="D419">
            <v>0</v>
          </cell>
          <cell r="E419">
            <v>0</v>
          </cell>
          <cell r="F419">
            <v>0</v>
          </cell>
          <cell r="G419">
            <v>0</v>
          </cell>
          <cell r="H419">
            <v>51781.61</v>
          </cell>
        </row>
        <row r="420">
          <cell r="D420">
            <v>2500</v>
          </cell>
          <cell r="E420">
            <v>18000</v>
          </cell>
          <cell r="F420">
            <v>259125</v>
          </cell>
          <cell r="G420">
            <v>279625</v>
          </cell>
          <cell r="H420">
            <v>207417.6</v>
          </cell>
        </row>
        <row r="421">
          <cell r="D421">
            <v>0</v>
          </cell>
          <cell r="E421">
            <v>0</v>
          </cell>
          <cell r="F421">
            <v>35170</v>
          </cell>
          <cell r="G421">
            <v>35170</v>
          </cell>
          <cell r="H421">
            <v>35170</v>
          </cell>
        </row>
        <row r="422">
          <cell r="D422">
            <v>3000</v>
          </cell>
          <cell r="E422">
            <v>0</v>
          </cell>
          <cell r="F422">
            <v>93000</v>
          </cell>
          <cell r="G422">
            <v>96000</v>
          </cell>
          <cell r="H422">
            <v>96000</v>
          </cell>
        </row>
        <row r="423">
          <cell r="D423">
            <v>0</v>
          </cell>
          <cell r="E423">
            <v>0</v>
          </cell>
          <cell r="F423">
            <v>0</v>
          </cell>
          <cell r="G423">
            <v>0</v>
          </cell>
          <cell r="H423">
            <v>27845</v>
          </cell>
        </row>
        <row r="424">
          <cell r="D424">
            <v>6750</v>
          </cell>
          <cell r="E424">
            <v>2000</v>
          </cell>
          <cell r="F424">
            <v>47335</v>
          </cell>
          <cell r="G424">
            <v>56085</v>
          </cell>
          <cell r="H424">
            <v>128032</v>
          </cell>
        </row>
        <row r="425">
          <cell r="D425">
            <v>0</v>
          </cell>
          <cell r="E425">
            <v>0</v>
          </cell>
          <cell r="F425">
            <v>28223</v>
          </cell>
          <cell r="G425">
            <v>28223</v>
          </cell>
          <cell r="H425">
            <v>51671</v>
          </cell>
        </row>
        <row r="426">
          <cell r="D426">
            <v>0</v>
          </cell>
          <cell r="E426">
            <v>8250</v>
          </cell>
          <cell r="F426">
            <v>65592.38</v>
          </cell>
          <cell r="G426">
            <v>73842.38</v>
          </cell>
          <cell r="H426">
            <v>63346.14</v>
          </cell>
        </row>
        <row r="427">
          <cell r="D427">
            <v>0</v>
          </cell>
          <cell r="E427">
            <v>0</v>
          </cell>
          <cell r="F427">
            <v>45114.8</v>
          </cell>
          <cell r="G427">
            <v>45114.8</v>
          </cell>
          <cell r="H427">
            <v>45114.8</v>
          </cell>
        </row>
        <row r="428">
          <cell r="D428">
            <v>2000</v>
          </cell>
          <cell r="E428">
            <v>0</v>
          </cell>
          <cell r="F428">
            <v>0</v>
          </cell>
          <cell r="G428">
            <v>2000</v>
          </cell>
          <cell r="H428">
            <v>0</v>
          </cell>
        </row>
        <row r="429">
          <cell r="D429">
            <v>0</v>
          </cell>
          <cell r="E429">
            <v>0</v>
          </cell>
          <cell r="F429">
            <v>30000</v>
          </cell>
          <cell r="G429">
            <v>30000</v>
          </cell>
          <cell r="H429">
            <v>30000</v>
          </cell>
        </row>
        <row r="430">
          <cell r="D430">
            <v>0</v>
          </cell>
          <cell r="E430">
            <v>12875</v>
          </cell>
          <cell r="F430">
            <v>87847.93</v>
          </cell>
          <cell r="G430">
            <v>100722.93</v>
          </cell>
          <cell r="H430">
            <v>100722.93</v>
          </cell>
        </row>
        <row r="431">
          <cell r="D431">
            <v>0</v>
          </cell>
          <cell r="E431">
            <v>0</v>
          </cell>
          <cell r="F431">
            <v>382804.36</v>
          </cell>
          <cell r="G431">
            <v>382804.36</v>
          </cell>
          <cell r="H431">
            <v>382804.36</v>
          </cell>
        </row>
        <row r="432">
          <cell r="D432">
            <v>0</v>
          </cell>
          <cell r="E432">
            <v>0</v>
          </cell>
          <cell r="F432">
            <v>0</v>
          </cell>
          <cell r="G432">
            <v>0</v>
          </cell>
          <cell r="H432">
            <v>41264</v>
          </cell>
        </row>
        <row r="433">
          <cell r="D433">
            <v>0</v>
          </cell>
          <cell r="E433">
            <v>8100</v>
          </cell>
          <cell r="F433">
            <v>10100</v>
          </cell>
          <cell r="G433">
            <v>18200</v>
          </cell>
          <cell r="H433">
            <v>18196</v>
          </cell>
        </row>
        <row r="434">
          <cell r="D434">
            <v>0</v>
          </cell>
          <cell r="E434">
            <v>0</v>
          </cell>
          <cell r="F434">
            <v>48869.4</v>
          </cell>
          <cell r="G434">
            <v>48869.4</v>
          </cell>
          <cell r="H434">
            <v>47308.4</v>
          </cell>
        </row>
        <row r="435">
          <cell r="D435">
            <v>0</v>
          </cell>
          <cell r="E435">
            <v>23250</v>
          </cell>
          <cell r="F435">
            <v>27625</v>
          </cell>
          <cell r="G435">
            <v>50875</v>
          </cell>
          <cell r="H435">
            <v>43850.13</v>
          </cell>
        </row>
        <row r="436">
          <cell r="D436">
            <v>0</v>
          </cell>
          <cell r="E436">
            <v>499</v>
          </cell>
          <cell r="F436">
            <v>130023.22</v>
          </cell>
          <cell r="G436">
            <v>130522.22</v>
          </cell>
          <cell r="H436">
            <v>113496.23</v>
          </cell>
        </row>
        <row r="437">
          <cell r="D437">
            <v>3000</v>
          </cell>
          <cell r="E437">
            <v>350</v>
          </cell>
          <cell r="F437">
            <v>116856</v>
          </cell>
          <cell r="G437">
            <v>120206</v>
          </cell>
          <cell r="H437">
            <v>505648</v>
          </cell>
        </row>
        <row r="438">
          <cell r="D438">
            <v>0</v>
          </cell>
          <cell r="E438">
            <v>0</v>
          </cell>
          <cell r="F438">
            <v>44640</v>
          </cell>
          <cell r="G438">
            <v>44640</v>
          </cell>
          <cell r="H438">
            <v>51066.39</v>
          </cell>
        </row>
        <row r="439">
          <cell r="D439">
            <v>0</v>
          </cell>
          <cell r="E439">
            <v>0</v>
          </cell>
          <cell r="F439">
            <v>0</v>
          </cell>
          <cell r="G439">
            <v>0</v>
          </cell>
          <cell r="H439">
            <v>0</v>
          </cell>
        </row>
        <row r="440">
          <cell r="D440">
            <v>0</v>
          </cell>
          <cell r="E440">
            <v>1000</v>
          </cell>
          <cell r="F440">
            <v>16200</v>
          </cell>
          <cell r="G440">
            <v>17200</v>
          </cell>
          <cell r="H440">
            <v>34165</v>
          </cell>
        </row>
        <row r="441">
          <cell r="D441">
            <v>0</v>
          </cell>
          <cell r="E441">
            <v>0</v>
          </cell>
          <cell r="F441">
            <v>10000</v>
          </cell>
          <cell r="G441">
            <v>10000</v>
          </cell>
          <cell r="H441">
            <v>10000</v>
          </cell>
        </row>
        <row r="442">
          <cell r="D442">
            <v>0</v>
          </cell>
          <cell r="E442">
            <v>0</v>
          </cell>
          <cell r="F442">
            <v>2150</v>
          </cell>
          <cell r="G442">
            <v>2150</v>
          </cell>
          <cell r="H442">
            <v>2150</v>
          </cell>
        </row>
        <row r="443">
          <cell r="D443">
            <v>0</v>
          </cell>
          <cell r="E443">
            <v>0</v>
          </cell>
          <cell r="F443">
            <v>75391.5</v>
          </cell>
          <cell r="G443">
            <v>75391.5</v>
          </cell>
          <cell r="H443">
            <v>56952</v>
          </cell>
        </row>
        <row r="444">
          <cell r="D444">
            <v>0</v>
          </cell>
          <cell r="E444">
            <v>0</v>
          </cell>
          <cell r="F444">
            <v>0</v>
          </cell>
          <cell r="G444">
            <v>0</v>
          </cell>
          <cell r="H444">
            <v>0</v>
          </cell>
        </row>
        <row r="445">
          <cell r="D445">
            <v>0</v>
          </cell>
          <cell r="E445">
            <v>0</v>
          </cell>
          <cell r="F445">
            <v>65328.52</v>
          </cell>
          <cell r="G445">
            <v>65328.52</v>
          </cell>
          <cell r="H445">
            <v>65328.52</v>
          </cell>
        </row>
        <row r="446">
          <cell r="D446">
            <v>0</v>
          </cell>
          <cell r="E446">
            <v>96303</v>
          </cell>
          <cell r="F446">
            <v>35622</v>
          </cell>
          <cell r="G446">
            <v>131925</v>
          </cell>
          <cell r="H446">
            <v>168729</v>
          </cell>
        </row>
        <row r="447">
          <cell r="D447">
            <v>0</v>
          </cell>
          <cell r="E447">
            <v>0</v>
          </cell>
          <cell r="F447">
            <v>4755.4</v>
          </cell>
          <cell r="G447">
            <v>4755.4</v>
          </cell>
          <cell r="H447">
            <v>4755.4</v>
          </cell>
        </row>
        <row r="448">
          <cell r="D448">
            <v>91985.3</v>
          </cell>
          <cell r="E448">
            <v>536900</v>
          </cell>
          <cell r="F448">
            <v>139300</v>
          </cell>
          <cell r="G448">
            <v>768185.3</v>
          </cell>
          <cell r="H448">
            <v>571916.5</v>
          </cell>
        </row>
        <row r="449">
          <cell r="D449">
            <v>0</v>
          </cell>
          <cell r="E449">
            <v>0</v>
          </cell>
          <cell r="F449">
            <v>0</v>
          </cell>
          <cell r="G449">
            <v>0</v>
          </cell>
          <cell r="H449">
            <v>9985.3</v>
          </cell>
        </row>
        <row r="450">
          <cell r="D450">
            <v>2000</v>
          </cell>
          <cell r="E450">
            <v>3525</v>
          </cell>
          <cell r="F450">
            <v>241782.87</v>
          </cell>
          <cell r="G450">
            <v>247307.87</v>
          </cell>
          <cell r="H450">
            <v>211396.75</v>
          </cell>
        </row>
        <row r="451">
          <cell r="D451">
            <v>0</v>
          </cell>
          <cell r="E451">
            <v>4700</v>
          </cell>
          <cell r="F451">
            <v>50</v>
          </cell>
          <cell r="G451">
            <v>4750</v>
          </cell>
          <cell r="H451">
            <v>4026.84</v>
          </cell>
        </row>
        <row r="452">
          <cell r="D452">
            <v>0</v>
          </cell>
          <cell r="E452">
            <v>0</v>
          </cell>
          <cell r="F452">
            <v>61020</v>
          </cell>
          <cell r="G452">
            <v>61020</v>
          </cell>
          <cell r="H452">
            <v>61020</v>
          </cell>
        </row>
        <row r="453">
          <cell r="D453">
            <v>0</v>
          </cell>
          <cell r="E453">
            <v>0</v>
          </cell>
          <cell r="F453">
            <v>12200</v>
          </cell>
          <cell r="G453">
            <v>12200</v>
          </cell>
          <cell r="H453">
            <v>12200</v>
          </cell>
        </row>
        <row r="454">
          <cell r="D454">
            <v>8220</v>
          </cell>
          <cell r="E454">
            <v>250</v>
          </cell>
          <cell r="F454">
            <v>51863.3</v>
          </cell>
          <cell r="G454">
            <v>60333.3</v>
          </cell>
          <cell r="H454">
            <v>60333.3</v>
          </cell>
        </row>
        <row r="455">
          <cell r="D455">
            <v>0</v>
          </cell>
          <cell r="E455">
            <v>0</v>
          </cell>
          <cell r="F455">
            <v>19480</v>
          </cell>
          <cell r="G455">
            <v>19480</v>
          </cell>
          <cell r="H455">
            <v>22500</v>
          </cell>
        </row>
        <row r="456">
          <cell r="D456">
            <v>0</v>
          </cell>
          <cell r="E456">
            <v>0</v>
          </cell>
          <cell r="F456">
            <v>63123</v>
          </cell>
          <cell r="G456">
            <v>63123</v>
          </cell>
          <cell r="H456">
            <v>57366</v>
          </cell>
        </row>
        <row r="457">
          <cell r="D457">
            <v>0</v>
          </cell>
          <cell r="E457">
            <v>0</v>
          </cell>
          <cell r="F457">
            <v>34762</v>
          </cell>
          <cell r="G457">
            <v>34762</v>
          </cell>
          <cell r="H457">
            <v>34762</v>
          </cell>
        </row>
        <row r="458">
          <cell r="D458">
            <v>0</v>
          </cell>
          <cell r="E458">
            <v>9000</v>
          </cell>
          <cell r="F458">
            <v>7554</v>
          </cell>
          <cell r="G458">
            <v>16554</v>
          </cell>
          <cell r="H458">
            <v>16554</v>
          </cell>
        </row>
        <row r="459">
          <cell r="D459">
            <v>0</v>
          </cell>
          <cell r="E459">
            <v>30000</v>
          </cell>
          <cell r="F459">
            <v>67975</v>
          </cell>
          <cell r="G459">
            <v>97975</v>
          </cell>
          <cell r="H459">
            <v>55484.24</v>
          </cell>
        </row>
        <row r="460">
          <cell r="D460">
            <v>1000</v>
          </cell>
          <cell r="E460">
            <v>4250</v>
          </cell>
          <cell r="F460">
            <v>219763</v>
          </cell>
          <cell r="G460">
            <v>225013</v>
          </cell>
          <cell r="H460">
            <v>225013</v>
          </cell>
        </row>
        <row r="461">
          <cell r="D461">
            <v>0</v>
          </cell>
          <cell r="E461">
            <v>0</v>
          </cell>
          <cell r="F461">
            <v>0</v>
          </cell>
          <cell r="G461">
            <v>0</v>
          </cell>
          <cell r="H461">
            <v>35015.5</v>
          </cell>
        </row>
        <row r="462">
          <cell r="D462">
            <v>112000</v>
          </cell>
          <cell r="E462">
            <v>0</v>
          </cell>
          <cell r="F462">
            <v>42753</v>
          </cell>
          <cell r="G462">
            <v>154753</v>
          </cell>
          <cell r="H462">
            <v>40340.84</v>
          </cell>
        </row>
        <row r="463">
          <cell r="D463">
            <v>0</v>
          </cell>
          <cell r="E463">
            <v>0</v>
          </cell>
          <cell r="F463">
            <v>0</v>
          </cell>
          <cell r="G463">
            <v>0</v>
          </cell>
          <cell r="H463">
            <v>7665</v>
          </cell>
        </row>
        <row r="464">
          <cell r="D464">
            <v>0</v>
          </cell>
          <cell r="E464">
            <v>12200</v>
          </cell>
          <cell r="F464">
            <v>10204</v>
          </cell>
          <cell r="G464">
            <v>22404</v>
          </cell>
          <cell r="H464">
            <v>18926.83</v>
          </cell>
        </row>
        <row r="465">
          <cell r="D465">
            <v>0</v>
          </cell>
          <cell r="E465">
            <v>0</v>
          </cell>
          <cell r="F465">
            <v>30000</v>
          </cell>
          <cell r="G465">
            <v>30000</v>
          </cell>
          <cell r="H465">
            <v>30000</v>
          </cell>
        </row>
        <row r="466">
          <cell r="D466">
            <v>0</v>
          </cell>
          <cell r="E466">
            <v>0</v>
          </cell>
          <cell r="F466">
            <v>1550</v>
          </cell>
          <cell r="G466">
            <v>1550</v>
          </cell>
          <cell r="H466">
            <v>1560</v>
          </cell>
        </row>
        <row r="467">
          <cell r="D467">
            <v>0</v>
          </cell>
          <cell r="E467">
            <v>19000</v>
          </cell>
          <cell r="F467">
            <v>69400</v>
          </cell>
          <cell r="G467">
            <v>88400</v>
          </cell>
          <cell r="H467">
            <v>104989</v>
          </cell>
        </row>
        <row r="468">
          <cell r="D468">
            <v>0</v>
          </cell>
          <cell r="E468">
            <v>0</v>
          </cell>
          <cell r="F468">
            <v>11820</v>
          </cell>
          <cell r="G468">
            <v>11820</v>
          </cell>
          <cell r="H468">
            <v>27729.17</v>
          </cell>
        </row>
        <row r="469">
          <cell r="D469">
            <v>0</v>
          </cell>
          <cell r="E469">
            <v>0</v>
          </cell>
          <cell r="F469">
            <v>22734.93</v>
          </cell>
          <cell r="G469">
            <v>22734.93</v>
          </cell>
          <cell r="H469">
            <v>22734.93</v>
          </cell>
        </row>
        <row r="470">
          <cell r="D470">
            <v>6500</v>
          </cell>
          <cell r="E470">
            <v>60306</v>
          </cell>
          <cell r="F470">
            <v>29094</v>
          </cell>
          <cell r="G470">
            <v>95900</v>
          </cell>
          <cell r="H470">
            <v>390770</v>
          </cell>
        </row>
        <row r="471">
          <cell r="D471">
            <v>0</v>
          </cell>
          <cell r="E471">
            <v>0</v>
          </cell>
          <cell r="F471">
            <v>44426.25</v>
          </cell>
          <cell r="G471">
            <v>44426.25</v>
          </cell>
          <cell r="H471">
            <v>44426.25</v>
          </cell>
        </row>
        <row r="472">
          <cell r="D472">
            <v>0</v>
          </cell>
          <cell r="E472">
            <v>0</v>
          </cell>
          <cell r="F472">
            <v>14288.63</v>
          </cell>
          <cell r="G472">
            <v>14288.63</v>
          </cell>
          <cell r="H472">
            <v>14288.63</v>
          </cell>
        </row>
        <row r="473">
          <cell r="D473">
            <v>0</v>
          </cell>
          <cell r="E473">
            <v>0</v>
          </cell>
          <cell r="F473">
            <v>189494</v>
          </cell>
          <cell r="G473">
            <v>189494</v>
          </cell>
          <cell r="H473">
            <v>207950</v>
          </cell>
        </row>
        <row r="474">
          <cell r="D474">
            <v>1500</v>
          </cell>
          <cell r="E474">
            <v>7100</v>
          </cell>
          <cell r="F474">
            <v>226815</v>
          </cell>
          <cell r="G474">
            <v>235415</v>
          </cell>
          <cell r="H474">
            <v>235415</v>
          </cell>
        </row>
        <row r="475">
          <cell r="D475">
            <v>0</v>
          </cell>
          <cell r="E475">
            <v>750</v>
          </cell>
          <cell r="F475">
            <v>151250.16</v>
          </cell>
          <cell r="G475">
            <v>152000.16</v>
          </cell>
          <cell r="H475">
            <v>209399.78</v>
          </cell>
        </row>
        <row r="476">
          <cell r="D476">
            <v>0</v>
          </cell>
          <cell r="E476">
            <v>560</v>
          </cell>
          <cell r="F476">
            <v>0</v>
          </cell>
          <cell r="G476">
            <v>560</v>
          </cell>
          <cell r="H476">
            <v>79914.68</v>
          </cell>
        </row>
        <row r="477">
          <cell r="D477">
            <v>0</v>
          </cell>
          <cell r="E477">
            <v>0</v>
          </cell>
          <cell r="F477">
            <v>263000</v>
          </cell>
          <cell r="G477">
            <v>263000</v>
          </cell>
          <cell r="H477">
            <v>263000</v>
          </cell>
        </row>
        <row r="478">
          <cell r="D478">
            <v>0</v>
          </cell>
          <cell r="E478">
            <v>0</v>
          </cell>
          <cell r="F478">
            <v>0</v>
          </cell>
          <cell r="G478">
            <v>0</v>
          </cell>
          <cell r="H478">
            <v>14100</v>
          </cell>
        </row>
        <row r="479">
          <cell r="D479">
            <v>0</v>
          </cell>
          <cell r="E479">
            <v>0</v>
          </cell>
          <cell r="F479">
            <v>49858</v>
          </cell>
          <cell r="G479">
            <v>49858</v>
          </cell>
          <cell r="H479">
            <v>49858</v>
          </cell>
        </row>
        <row r="480">
          <cell r="D480">
            <v>1800</v>
          </cell>
          <cell r="E480">
            <v>35000</v>
          </cell>
          <cell r="F480">
            <v>209370.2</v>
          </cell>
          <cell r="G480">
            <v>246170.2</v>
          </cell>
          <cell r="H480">
            <v>246170.2</v>
          </cell>
        </row>
        <row r="481">
          <cell r="D481">
            <v>0</v>
          </cell>
          <cell r="E481">
            <v>0</v>
          </cell>
          <cell r="F481">
            <v>0</v>
          </cell>
          <cell r="G481">
            <v>0</v>
          </cell>
          <cell r="H481">
            <v>0</v>
          </cell>
        </row>
        <row r="482">
          <cell r="D482">
            <v>0</v>
          </cell>
          <cell r="E482">
            <v>7300</v>
          </cell>
          <cell r="F482">
            <v>124726</v>
          </cell>
          <cell r="G482">
            <v>132026</v>
          </cell>
          <cell r="H482">
            <v>126515.25</v>
          </cell>
        </row>
        <row r="483">
          <cell r="D483">
            <v>0</v>
          </cell>
          <cell r="E483">
            <v>61400</v>
          </cell>
          <cell r="F483">
            <v>289044</v>
          </cell>
          <cell r="G483">
            <v>350444</v>
          </cell>
          <cell r="H483">
            <v>668407.24</v>
          </cell>
        </row>
        <row r="484">
          <cell r="D484">
            <v>0</v>
          </cell>
          <cell r="E484">
            <v>0</v>
          </cell>
          <cell r="F484">
            <v>173150.08</v>
          </cell>
          <cell r="G484">
            <v>173150.08</v>
          </cell>
          <cell r="H484">
            <v>173150.08</v>
          </cell>
        </row>
        <row r="485">
          <cell r="D485">
            <v>2500</v>
          </cell>
          <cell r="E485">
            <v>88450</v>
          </cell>
          <cell r="F485">
            <v>131157.81</v>
          </cell>
          <cell r="G485">
            <v>222107.81</v>
          </cell>
          <cell r="H485">
            <v>216035.81</v>
          </cell>
        </row>
        <row r="486">
          <cell r="D486">
            <v>29181.01</v>
          </cell>
          <cell r="E486">
            <v>114697</v>
          </cell>
          <cell r="F486">
            <v>577944</v>
          </cell>
          <cell r="G486">
            <v>721822.01</v>
          </cell>
          <cell r="H486">
            <v>768556</v>
          </cell>
        </row>
        <row r="487">
          <cell r="D487">
            <v>7250</v>
          </cell>
          <cell r="E487">
            <v>0</v>
          </cell>
          <cell r="F487">
            <v>0</v>
          </cell>
          <cell r="G487">
            <v>7250</v>
          </cell>
          <cell r="H487">
            <v>9389.23</v>
          </cell>
        </row>
        <row r="488">
          <cell r="D488">
            <v>0</v>
          </cell>
          <cell r="E488">
            <v>0</v>
          </cell>
          <cell r="F488">
            <v>3000</v>
          </cell>
          <cell r="G488">
            <v>3000</v>
          </cell>
          <cell r="H488">
            <v>3000</v>
          </cell>
        </row>
        <row r="489">
          <cell r="D489">
            <v>0</v>
          </cell>
          <cell r="E489">
            <v>2950</v>
          </cell>
          <cell r="F489">
            <v>72698.74</v>
          </cell>
          <cell r="G489">
            <v>75648.74</v>
          </cell>
          <cell r="H489">
            <v>75249.56</v>
          </cell>
        </row>
        <row r="490">
          <cell r="D490">
            <v>0</v>
          </cell>
          <cell r="E490">
            <v>0</v>
          </cell>
          <cell r="F490">
            <v>0</v>
          </cell>
          <cell r="G490">
            <v>0</v>
          </cell>
          <cell r="H490">
            <v>0</v>
          </cell>
        </row>
        <row r="491">
          <cell r="D491">
            <v>0</v>
          </cell>
          <cell r="E491">
            <v>0</v>
          </cell>
          <cell r="F491">
            <v>33150</v>
          </cell>
          <cell r="G491">
            <v>33150</v>
          </cell>
          <cell r="H491">
            <v>33318</v>
          </cell>
        </row>
        <row r="492">
          <cell r="D492">
            <v>29500</v>
          </cell>
          <cell r="E492">
            <v>20358.74</v>
          </cell>
          <cell r="F492">
            <v>91073.33</v>
          </cell>
          <cell r="G492">
            <v>140932.07</v>
          </cell>
          <cell r="H492">
            <v>140932.07</v>
          </cell>
        </row>
        <row r="493">
          <cell r="D493">
            <v>0</v>
          </cell>
          <cell r="E493">
            <v>0</v>
          </cell>
          <cell r="F493">
            <v>43715</v>
          </cell>
          <cell r="G493">
            <v>43715</v>
          </cell>
          <cell r="H493">
            <v>43715</v>
          </cell>
        </row>
        <row r="494">
          <cell r="D494">
            <v>0</v>
          </cell>
          <cell r="E494">
            <v>0</v>
          </cell>
          <cell r="F494">
            <v>20000</v>
          </cell>
          <cell r="G494">
            <v>20000</v>
          </cell>
          <cell r="H494">
            <v>20000</v>
          </cell>
        </row>
        <row r="495">
          <cell r="D495">
            <v>0</v>
          </cell>
          <cell r="E495">
            <v>0</v>
          </cell>
          <cell r="F495">
            <v>5400</v>
          </cell>
          <cell r="G495">
            <v>5400</v>
          </cell>
          <cell r="H495">
            <v>30757.5</v>
          </cell>
        </row>
        <row r="496">
          <cell r="D496">
            <v>0</v>
          </cell>
          <cell r="E496">
            <v>0</v>
          </cell>
          <cell r="F496">
            <v>132000</v>
          </cell>
          <cell r="G496">
            <v>132000</v>
          </cell>
          <cell r="H496">
            <v>135000</v>
          </cell>
        </row>
        <row r="497">
          <cell r="D497">
            <v>12500</v>
          </cell>
          <cell r="E497">
            <v>2000</v>
          </cell>
          <cell r="F497">
            <v>11695</v>
          </cell>
          <cell r="G497">
            <v>26195</v>
          </cell>
          <cell r="H497">
            <v>80732.78</v>
          </cell>
        </row>
        <row r="498">
          <cell r="D498">
            <v>5500</v>
          </cell>
          <cell r="E498">
            <v>0</v>
          </cell>
          <cell r="F498">
            <v>125911</v>
          </cell>
          <cell r="G498">
            <v>131411</v>
          </cell>
          <cell r="H498">
            <v>131411</v>
          </cell>
        </row>
        <row r="499">
          <cell r="D499">
            <v>0</v>
          </cell>
          <cell r="E499">
            <v>0</v>
          </cell>
          <cell r="F499">
            <v>77700</v>
          </cell>
          <cell r="G499">
            <v>77700</v>
          </cell>
          <cell r="H499">
            <v>53673.2</v>
          </cell>
        </row>
        <row r="500">
          <cell r="D500">
            <v>0</v>
          </cell>
          <cell r="E500">
            <v>0</v>
          </cell>
          <cell r="F500">
            <v>68000</v>
          </cell>
          <cell r="G500">
            <v>68000</v>
          </cell>
          <cell r="H500">
            <v>59968.75</v>
          </cell>
        </row>
        <row r="501">
          <cell r="D501">
            <v>122850</v>
          </cell>
          <cell r="E501">
            <v>152250</v>
          </cell>
          <cell r="F501">
            <v>40587</v>
          </cell>
          <cell r="G501">
            <v>315687</v>
          </cell>
          <cell r="H501">
            <v>297470.73</v>
          </cell>
        </row>
        <row r="502">
          <cell r="D502">
            <v>0</v>
          </cell>
          <cell r="E502">
            <v>3700</v>
          </cell>
          <cell r="F502">
            <v>433048</v>
          </cell>
          <cell r="G502">
            <v>436748</v>
          </cell>
          <cell r="H502">
            <v>433048</v>
          </cell>
        </row>
        <row r="503">
          <cell r="D503">
            <v>5000</v>
          </cell>
          <cell r="E503">
            <v>0</v>
          </cell>
          <cell r="F503">
            <v>11159.2</v>
          </cell>
          <cell r="G503">
            <v>16159.2</v>
          </cell>
          <cell r="H503">
            <v>11159.2</v>
          </cell>
        </row>
        <row r="504">
          <cell r="D504">
            <v>0</v>
          </cell>
          <cell r="E504">
            <v>0</v>
          </cell>
          <cell r="F504">
            <v>234723</v>
          </cell>
          <cell r="G504">
            <v>234723</v>
          </cell>
          <cell r="H504">
            <v>234723</v>
          </cell>
        </row>
        <row r="505">
          <cell r="D505">
            <v>0</v>
          </cell>
          <cell r="E505">
            <v>0</v>
          </cell>
          <cell r="F505">
            <v>36241</v>
          </cell>
          <cell r="G505">
            <v>36241</v>
          </cell>
          <cell r="H505">
            <v>36241</v>
          </cell>
        </row>
        <row r="506">
          <cell r="D506">
            <v>0</v>
          </cell>
          <cell r="E506">
            <v>0</v>
          </cell>
          <cell r="F506">
            <v>24000</v>
          </cell>
          <cell r="G506">
            <v>24000</v>
          </cell>
          <cell r="H506">
            <v>24000</v>
          </cell>
        </row>
        <row r="507">
          <cell r="D507">
            <v>0</v>
          </cell>
          <cell r="E507">
            <v>89760</v>
          </cell>
          <cell r="F507">
            <v>335100</v>
          </cell>
          <cell r="G507">
            <v>424860</v>
          </cell>
          <cell r="H507">
            <v>376101.8</v>
          </cell>
        </row>
        <row r="508">
          <cell r="D508">
            <v>0</v>
          </cell>
          <cell r="E508">
            <v>0</v>
          </cell>
          <cell r="F508">
            <v>85974.44</v>
          </cell>
          <cell r="G508">
            <v>85974.44</v>
          </cell>
          <cell r="H508">
            <v>154737.87</v>
          </cell>
        </row>
        <row r="509">
          <cell r="D509">
            <v>0</v>
          </cell>
          <cell r="E509">
            <v>0</v>
          </cell>
          <cell r="F509">
            <v>4421.57</v>
          </cell>
          <cell r="G509">
            <v>4421.57</v>
          </cell>
          <cell r="H509">
            <v>10271.57</v>
          </cell>
        </row>
        <row r="510">
          <cell r="D510">
            <v>0</v>
          </cell>
          <cell r="E510">
            <v>0</v>
          </cell>
          <cell r="F510">
            <v>0</v>
          </cell>
          <cell r="G510">
            <v>0</v>
          </cell>
          <cell r="H510">
            <v>3141</v>
          </cell>
        </row>
        <row r="511">
          <cell r="D511">
            <v>0</v>
          </cell>
          <cell r="E511">
            <v>0</v>
          </cell>
          <cell r="F511">
            <v>0</v>
          </cell>
          <cell r="G511">
            <v>0</v>
          </cell>
          <cell r="H511">
            <v>0</v>
          </cell>
        </row>
        <row r="512">
          <cell r="D512">
            <v>0</v>
          </cell>
          <cell r="E512">
            <v>0</v>
          </cell>
          <cell r="F512">
            <v>45000</v>
          </cell>
          <cell r="G512">
            <v>45000</v>
          </cell>
          <cell r="H512">
            <v>42000</v>
          </cell>
        </row>
        <row r="513">
          <cell r="D513">
            <v>0</v>
          </cell>
          <cell r="E513">
            <v>69750</v>
          </cell>
          <cell r="F513">
            <v>151502</v>
          </cell>
          <cell r="G513">
            <v>221252</v>
          </cell>
          <cell r="H513">
            <v>150868.41</v>
          </cell>
        </row>
        <row r="514">
          <cell r="D514">
            <v>12500</v>
          </cell>
          <cell r="E514">
            <v>114370</v>
          </cell>
          <cell r="F514">
            <v>3500</v>
          </cell>
          <cell r="G514">
            <v>130370</v>
          </cell>
          <cell r="H514">
            <v>108767.11</v>
          </cell>
        </row>
        <row r="515">
          <cell r="D515">
            <v>0</v>
          </cell>
          <cell r="E515">
            <v>0</v>
          </cell>
          <cell r="F515">
            <v>0</v>
          </cell>
          <cell r="G515">
            <v>0</v>
          </cell>
          <cell r="H515">
            <v>190.23</v>
          </cell>
        </row>
        <row r="516">
          <cell r="D516">
            <v>0</v>
          </cell>
          <cell r="E516">
            <v>2300</v>
          </cell>
          <cell r="F516">
            <v>0</v>
          </cell>
          <cell r="G516">
            <v>2300</v>
          </cell>
          <cell r="H516">
            <v>5025</v>
          </cell>
        </row>
        <row r="517">
          <cell r="D517">
            <v>0</v>
          </cell>
          <cell r="E517">
            <v>1950</v>
          </cell>
          <cell r="F517">
            <v>65393</v>
          </cell>
          <cell r="G517">
            <v>67343</v>
          </cell>
          <cell r="H517">
            <v>76627.37</v>
          </cell>
        </row>
        <row r="518">
          <cell r="D518">
            <v>0</v>
          </cell>
          <cell r="E518">
            <v>0</v>
          </cell>
          <cell r="F518">
            <v>800</v>
          </cell>
          <cell r="G518">
            <v>800</v>
          </cell>
          <cell r="H518">
            <v>44145.35</v>
          </cell>
        </row>
        <row r="519">
          <cell r="D519">
            <v>6500</v>
          </cell>
          <cell r="E519">
            <v>16575</v>
          </cell>
          <cell r="F519">
            <v>82412.62</v>
          </cell>
          <cell r="G519">
            <v>105487.62</v>
          </cell>
          <cell r="H519">
            <v>59190</v>
          </cell>
        </row>
        <row r="520">
          <cell r="D520">
            <v>0</v>
          </cell>
          <cell r="E520">
            <v>0</v>
          </cell>
          <cell r="F520">
            <v>0</v>
          </cell>
          <cell r="G520">
            <v>0</v>
          </cell>
          <cell r="H520">
            <v>0</v>
          </cell>
        </row>
        <row r="521">
          <cell r="D521">
            <v>0</v>
          </cell>
          <cell r="E521">
            <v>0</v>
          </cell>
          <cell r="F521">
            <v>93279.61</v>
          </cell>
          <cell r="G521">
            <v>93279.61</v>
          </cell>
          <cell r="H521">
            <v>93279.61</v>
          </cell>
        </row>
        <row r="522">
          <cell r="D522">
            <v>254745</v>
          </cell>
          <cell r="E522">
            <v>52000</v>
          </cell>
          <cell r="F522">
            <v>168000</v>
          </cell>
          <cell r="G522">
            <v>474745</v>
          </cell>
          <cell r="H522">
            <v>481355</v>
          </cell>
        </row>
        <row r="523">
          <cell r="D523">
            <v>0</v>
          </cell>
          <cell r="E523">
            <v>7000</v>
          </cell>
          <cell r="F523">
            <v>117858.5</v>
          </cell>
          <cell r="G523">
            <v>124858.5</v>
          </cell>
          <cell r="H523">
            <v>117858.5</v>
          </cell>
        </row>
        <row r="524">
          <cell r="D524">
            <v>0</v>
          </cell>
          <cell r="E524">
            <v>0</v>
          </cell>
          <cell r="F524">
            <v>0</v>
          </cell>
          <cell r="G524">
            <v>0</v>
          </cell>
          <cell r="H524">
            <v>97205</v>
          </cell>
        </row>
        <row r="525">
          <cell r="D525">
            <v>22500</v>
          </cell>
          <cell r="E525">
            <v>44250</v>
          </cell>
          <cell r="F525">
            <v>1550</v>
          </cell>
          <cell r="G525">
            <v>68300</v>
          </cell>
          <cell r="H525">
            <v>1550</v>
          </cell>
        </row>
        <row r="526">
          <cell r="D526">
            <v>0</v>
          </cell>
          <cell r="E526">
            <v>0</v>
          </cell>
          <cell r="F526">
            <v>56365</v>
          </cell>
          <cell r="G526">
            <v>56365</v>
          </cell>
          <cell r="H526">
            <v>56365</v>
          </cell>
        </row>
        <row r="527">
          <cell r="D527">
            <v>21200</v>
          </cell>
          <cell r="E527">
            <v>31700</v>
          </cell>
          <cell r="F527">
            <v>208538.52</v>
          </cell>
          <cell r="G527">
            <v>261438.52</v>
          </cell>
          <cell r="H527">
            <v>243204.75</v>
          </cell>
        </row>
        <row r="528">
          <cell r="D528">
            <v>0</v>
          </cell>
          <cell r="E528">
            <v>1250</v>
          </cell>
          <cell r="F528">
            <v>52275.53</v>
          </cell>
          <cell r="G528">
            <v>53525.53</v>
          </cell>
          <cell r="H528">
            <v>53378.79</v>
          </cell>
        </row>
        <row r="529">
          <cell r="D529">
            <v>0</v>
          </cell>
          <cell r="E529">
            <v>21700</v>
          </cell>
          <cell r="F529">
            <v>27775</v>
          </cell>
          <cell r="G529">
            <v>49475</v>
          </cell>
          <cell r="H529">
            <v>35100</v>
          </cell>
        </row>
        <row r="530">
          <cell r="D530">
            <v>0</v>
          </cell>
          <cell r="E530">
            <v>0</v>
          </cell>
          <cell r="F530">
            <v>0</v>
          </cell>
          <cell r="G530">
            <v>0</v>
          </cell>
          <cell r="H530">
            <v>64499.98</v>
          </cell>
        </row>
        <row r="531">
          <cell r="D531">
            <v>0</v>
          </cell>
          <cell r="E531">
            <v>0</v>
          </cell>
          <cell r="F531">
            <v>9236.59</v>
          </cell>
          <cell r="G531">
            <v>9236.59</v>
          </cell>
          <cell r="H531">
            <v>9236.59</v>
          </cell>
        </row>
        <row r="532">
          <cell r="D532">
            <v>45556</v>
          </cell>
          <cell r="E532">
            <v>42130</v>
          </cell>
          <cell r="F532">
            <v>11140</v>
          </cell>
          <cell r="G532">
            <v>98826</v>
          </cell>
          <cell r="H532">
            <v>48603</v>
          </cell>
        </row>
        <row r="533">
          <cell r="D533">
            <v>0</v>
          </cell>
          <cell r="E533">
            <v>0</v>
          </cell>
          <cell r="F533">
            <v>41681</v>
          </cell>
          <cell r="G533">
            <v>41681</v>
          </cell>
          <cell r="H533">
            <v>41681</v>
          </cell>
        </row>
        <row r="534">
          <cell r="D534">
            <v>5400</v>
          </cell>
          <cell r="E534">
            <v>0</v>
          </cell>
          <cell r="F534">
            <v>47230</v>
          </cell>
          <cell r="G534">
            <v>52630</v>
          </cell>
          <cell r="H534">
            <v>17857.07</v>
          </cell>
        </row>
        <row r="535">
          <cell r="D535">
            <v>0</v>
          </cell>
          <cell r="E535">
            <v>0</v>
          </cell>
          <cell r="F535">
            <v>12069.5</v>
          </cell>
          <cell r="G535">
            <v>12069.5</v>
          </cell>
          <cell r="H535">
            <v>12069.5</v>
          </cell>
        </row>
        <row r="536">
          <cell r="D536">
            <v>0</v>
          </cell>
          <cell r="E536">
            <v>0</v>
          </cell>
          <cell r="F536">
            <v>0</v>
          </cell>
          <cell r="G536">
            <v>0</v>
          </cell>
          <cell r="H536">
            <v>3271</v>
          </cell>
        </row>
        <row r="537">
          <cell r="D537">
            <v>0</v>
          </cell>
          <cell r="E537">
            <v>8500</v>
          </cell>
          <cell r="F537">
            <v>36243.63</v>
          </cell>
          <cell r="G537">
            <v>44743.63</v>
          </cell>
          <cell r="H537">
            <v>44743.63</v>
          </cell>
        </row>
        <row r="538">
          <cell r="D538">
            <v>0</v>
          </cell>
          <cell r="E538">
            <v>0</v>
          </cell>
          <cell r="F538">
            <v>190079</v>
          </cell>
          <cell r="G538">
            <v>190079</v>
          </cell>
          <cell r="H538">
            <v>190079</v>
          </cell>
        </row>
        <row r="539">
          <cell r="D539">
            <v>0</v>
          </cell>
          <cell r="E539">
            <v>8400</v>
          </cell>
          <cell r="F539">
            <v>24125</v>
          </cell>
          <cell r="G539">
            <v>32525</v>
          </cell>
          <cell r="H539">
            <v>28900.66</v>
          </cell>
        </row>
        <row r="540">
          <cell r="D540">
            <v>0</v>
          </cell>
          <cell r="E540">
            <v>0</v>
          </cell>
          <cell r="F540">
            <v>3500</v>
          </cell>
          <cell r="G540">
            <v>3500</v>
          </cell>
          <cell r="H540">
            <v>3500</v>
          </cell>
        </row>
        <row r="541">
          <cell r="D541">
            <v>0</v>
          </cell>
          <cell r="E541">
            <v>0</v>
          </cell>
          <cell r="F541">
            <v>134847</v>
          </cell>
          <cell r="G541">
            <v>134847</v>
          </cell>
          <cell r="H541">
            <v>136450</v>
          </cell>
        </row>
        <row r="542">
          <cell r="D542">
            <v>74000</v>
          </cell>
          <cell r="E542">
            <v>396319</v>
          </cell>
          <cell r="F542">
            <v>171600.19</v>
          </cell>
          <cell r="G542">
            <v>641919.19</v>
          </cell>
          <cell r="H542">
            <v>484429.6</v>
          </cell>
        </row>
        <row r="543">
          <cell r="D543">
            <v>0</v>
          </cell>
          <cell r="E543">
            <v>500</v>
          </cell>
          <cell r="F543">
            <v>37000.25</v>
          </cell>
          <cell r="G543">
            <v>37500.25</v>
          </cell>
          <cell r="H543">
            <v>37000.25</v>
          </cell>
        </row>
        <row r="544">
          <cell r="D544">
            <v>37012</v>
          </cell>
          <cell r="E544">
            <v>0</v>
          </cell>
          <cell r="F544">
            <v>0</v>
          </cell>
          <cell r="G544">
            <v>37012</v>
          </cell>
          <cell r="H544">
            <v>0</v>
          </cell>
        </row>
        <row r="545">
          <cell r="D545">
            <v>0</v>
          </cell>
          <cell r="E545">
            <v>0</v>
          </cell>
          <cell r="F545">
            <v>177.5</v>
          </cell>
          <cell r="G545">
            <v>177.5</v>
          </cell>
          <cell r="H545">
            <v>177.5</v>
          </cell>
        </row>
        <row r="546">
          <cell r="D546">
            <v>0</v>
          </cell>
          <cell r="E546">
            <v>0</v>
          </cell>
          <cell r="F546">
            <v>0</v>
          </cell>
          <cell r="G546">
            <v>0</v>
          </cell>
          <cell r="H546">
            <v>66678</v>
          </cell>
        </row>
        <row r="547">
          <cell r="D547">
            <v>0</v>
          </cell>
          <cell r="E547">
            <v>43851.74</v>
          </cell>
          <cell r="F547">
            <v>274986.65</v>
          </cell>
          <cell r="G547">
            <v>318838.39</v>
          </cell>
          <cell r="H547">
            <v>274821.28</v>
          </cell>
        </row>
        <row r="548">
          <cell r="D548">
            <v>0</v>
          </cell>
          <cell r="E548">
            <v>0</v>
          </cell>
          <cell r="F548">
            <v>36501</v>
          </cell>
          <cell r="G548">
            <v>36501</v>
          </cell>
          <cell r="H548">
            <v>36501</v>
          </cell>
        </row>
        <row r="549">
          <cell r="D549">
            <v>0</v>
          </cell>
          <cell r="E549">
            <v>8600</v>
          </cell>
          <cell r="F549">
            <v>1325</v>
          </cell>
          <cell r="G549">
            <v>9925</v>
          </cell>
          <cell r="H549">
            <v>103832.29</v>
          </cell>
        </row>
        <row r="550">
          <cell r="D550">
            <v>0</v>
          </cell>
          <cell r="E550">
            <v>0</v>
          </cell>
          <cell r="F550">
            <v>4564.22</v>
          </cell>
          <cell r="G550">
            <v>4564.22</v>
          </cell>
          <cell r="H550">
            <v>4564.22</v>
          </cell>
        </row>
        <row r="551">
          <cell r="D551">
            <v>25050</v>
          </cell>
          <cell r="E551">
            <v>25050</v>
          </cell>
          <cell r="F551">
            <v>18375.11</v>
          </cell>
          <cell r="G551">
            <v>68475.11</v>
          </cell>
          <cell r="H551">
            <v>22876.65</v>
          </cell>
        </row>
        <row r="552">
          <cell r="D552">
            <v>7000</v>
          </cell>
          <cell r="E552">
            <v>14650</v>
          </cell>
          <cell r="F552">
            <v>106631.48</v>
          </cell>
          <cell r="G552">
            <v>128281.48</v>
          </cell>
          <cell r="H552">
            <v>116179.86</v>
          </cell>
        </row>
        <row r="553">
          <cell r="D553">
            <v>2500</v>
          </cell>
          <cell r="E553">
            <v>0</v>
          </cell>
          <cell r="F553">
            <v>15500</v>
          </cell>
          <cell r="G553">
            <v>18000</v>
          </cell>
          <cell r="H553">
            <v>15500</v>
          </cell>
        </row>
        <row r="554">
          <cell r="D554">
            <v>2850</v>
          </cell>
          <cell r="E554">
            <v>87746</v>
          </cell>
          <cell r="F554">
            <v>109300</v>
          </cell>
          <cell r="G554">
            <v>199896</v>
          </cell>
          <cell r="H554">
            <v>199896.48</v>
          </cell>
        </row>
        <row r="555">
          <cell r="D555">
            <v>0</v>
          </cell>
          <cell r="E555">
            <v>0</v>
          </cell>
          <cell r="F555">
            <v>0</v>
          </cell>
          <cell r="G555">
            <v>0</v>
          </cell>
          <cell r="H555">
            <v>17988.19</v>
          </cell>
        </row>
        <row r="556">
          <cell r="D556">
            <v>2600</v>
          </cell>
          <cell r="E556">
            <v>20650</v>
          </cell>
          <cell r="F556">
            <v>116840</v>
          </cell>
          <cell r="G556">
            <v>140090</v>
          </cell>
          <cell r="H556">
            <v>362664.08</v>
          </cell>
        </row>
        <row r="557">
          <cell r="D557">
            <v>0</v>
          </cell>
          <cell r="E557">
            <v>0</v>
          </cell>
          <cell r="F557">
            <v>10020</v>
          </cell>
          <cell r="G557">
            <v>10020</v>
          </cell>
          <cell r="H557">
            <v>82228.97</v>
          </cell>
        </row>
        <row r="558">
          <cell r="D558">
            <v>0</v>
          </cell>
          <cell r="E558">
            <v>0</v>
          </cell>
          <cell r="F558">
            <v>3000</v>
          </cell>
          <cell r="G558">
            <v>3000</v>
          </cell>
          <cell r="H558">
            <v>5068.97</v>
          </cell>
        </row>
        <row r="559">
          <cell r="D559">
            <v>0</v>
          </cell>
          <cell r="E559">
            <v>80</v>
          </cell>
          <cell r="F559">
            <v>0</v>
          </cell>
          <cell r="G559">
            <v>80</v>
          </cell>
          <cell r="H559">
            <v>80</v>
          </cell>
        </row>
        <row r="560">
          <cell r="D560">
            <v>0</v>
          </cell>
          <cell r="E560">
            <v>0</v>
          </cell>
          <cell r="F560">
            <v>0</v>
          </cell>
          <cell r="G560">
            <v>0</v>
          </cell>
          <cell r="H560">
            <v>32113.15</v>
          </cell>
        </row>
        <row r="561">
          <cell r="D561">
            <v>8050</v>
          </cell>
          <cell r="E561">
            <v>0</v>
          </cell>
          <cell r="F561">
            <v>0</v>
          </cell>
          <cell r="G561">
            <v>8050</v>
          </cell>
          <cell r="H561">
            <v>4660</v>
          </cell>
        </row>
        <row r="562">
          <cell r="D562">
            <v>0</v>
          </cell>
          <cell r="E562">
            <v>0</v>
          </cell>
          <cell r="F562">
            <v>8275</v>
          </cell>
          <cell r="G562">
            <v>8275</v>
          </cell>
          <cell r="H562">
            <v>8275</v>
          </cell>
        </row>
        <row r="563">
          <cell r="D563">
            <v>0</v>
          </cell>
          <cell r="E563">
            <v>11900</v>
          </cell>
          <cell r="F563">
            <v>57654</v>
          </cell>
          <cell r="G563">
            <v>69554</v>
          </cell>
          <cell r="H563">
            <v>61902.01</v>
          </cell>
        </row>
        <row r="564">
          <cell r="D564">
            <v>0</v>
          </cell>
          <cell r="E564">
            <v>0</v>
          </cell>
          <cell r="F564">
            <v>6138</v>
          </cell>
          <cell r="G564">
            <v>6138</v>
          </cell>
          <cell r="H564">
            <v>6138</v>
          </cell>
        </row>
        <row r="565">
          <cell r="D565">
            <v>0</v>
          </cell>
          <cell r="E565">
            <v>0</v>
          </cell>
          <cell r="F565">
            <v>0</v>
          </cell>
          <cell r="G565">
            <v>0</v>
          </cell>
          <cell r="H565">
            <v>0</v>
          </cell>
        </row>
        <row r="566">
          <cell r="D566">
            <v>0</v>
          </cell>
          <cell r="E566">
            <v>0</v>
          </cell>
          <cell r="F566">
            <v>57965</v>
          </cell>
          <cell r="G566">
            <v>57965</v>
          </cell>
          <cell r="H566">
            <v>57965</v>
          </cell>
        </row>
        <row r="567">
          <cell r="D567">
            <v>0</v>
          </cell>
          <cell r="E567">
            <v>350</v>
          </cell>
          <cell r="F567">
            <v>46699.88</v>
          </cell>
          <cell r="G567">
            <v>47049.88</v>
          </cell>
          <cell r="H567">
            <v>111002.03</v>
          </cell>
        </row>
        <row r="568">
          <cell r="D568">
            <v>0</v>
          </cell>
          <cell r="E568">
            <v>0</v>
          </cell>
          <cell r="F568">
            <v>127500</v>
          </cell>
          <cell r="G568">
            <v>127500</v>
          </cell>
          <cell r="H568">
            <v>127500</v>
          </cell>
        </row>
        <row r="569">
          <cell r="D569">
            <v>3000</v>
          </cell>
          <cell r="E569">
            <v>3000</v>
          </cell>
          <cell r="F569">
            <v>760</v>
          </cell>
          <cell r="G569">
            <v>6760</v>
          </cell>
          <cell r="H569">
            <v>11805</v>
          </cell>
        </row>
        <row r="570">
          <cell r="D570">
            <v>165950</v>
          </cell>
          <cell r="E570">
            <v>57600</v>
          </cell>
          <cell r="F570">
            <v>194765</v>
          </cell>
          <cell r="G570">
            <v>418315</v>
          </cell>
          <cell r="H570">
            <v>418315</v>
          </cell>
        </row>
        <row r="571">
          <cell r="D571">
            <v>413175</v>
          </cell>
          <cell r="E571">
            <v>10000</v>
          </cell>
          <cell r="F571">
            <v>0</v>
          </cell>
          <cell r="G571">
            <v>423175</v>
          </cell>
          <cell r="H571">
            <v>427754.36</v>
          </cell>
        </row>
        <row r="572">
          <cell r="D572">
            <v>52300</v>
          </cell>
          <cell r="E572">
            <v>24847.11</v>
          </cell>
          <cell r="F572">
            <v>105390</v>
          </cell>
          <cell r="G572">
            <v>182537.11</v>
          </cell>
          <cell r="H572">
            <v>187727.27</v>
          </cell>
        </row>
        <row r="573">
          <cell r="D573">
            <v>198265</v>
          </cell>
          <cell r="E573">
            <v>3600</v>
          </cell>
          <cell r="F573">
            <v>225920</v>
          </cell>
          <cell r="G573">
            <v>427785</v>
          </cell>
          <cell r="H573">
            <v>260752</v>
          </cell>
        </row>
        <row r="574">
          <cell r="D574">
            <v>0</v>
          </cell>
          <cell r="E574">
            <v>0</v>
          </cell>
          <cell r="F574">
            <v>6431</v>
          </cell>
          <cell r="G574">
            <v>6431</v>
          </cell>
          <cell r="H574">
            <v>7431</v>
          </cell>
        </row>
        <row r="575">
          <cell r="D575">
            <v>0</v>
          </cell>
          <cell r="E575">
            <v>0</v>
          </cell>
          <cell r="F575">
            <v>65440</v>
          </cell>
          <cell r="G575">
            <v>65440</v>
          </cell>
          <cell r="H575">
            <v>65440</v>
          </cell>
        </row>
        <row r="576">
          <cell r="D576">
            <v>0</v>
          </cell>
          <cell r="E576">
            <v>0</v>
          </cell>
          <cell r="F576">
            <v>6136.89</v>
          </cell>
          <cell r="G576">
            <v>6136.89</v>
          </cell>
          <cell r="H576">
            <v>165608.07</v>
          </cell>
        </row>
        <row r="577">
          <cell r="D577">
            <v>0</v>
          </cell>
          <cell r="E577">
            <v>0</v>
          </cell>
          <cell r="F577">
            <v>21500</v>
          </cell>
          <cell r="G577">
            <v>21500</v>
          </cell>
          <cell r="H577">
            <v>21500</v>
          </cell>
        </row>
        <row r="578">
          <cell r="D578">
            <v>0</v>
          </cell>
          <cell r="E578">
            <v>0</v>
          </cell>
          <cell r="F578">
            <v>0</v>
          </cell>
          <cell r="G578">
            <v>0</v>
          </cell>
          <cell r="H578">
            <v>0</v>
          </cell>
        </row>
        <row r="579">
          <cell r="D579">
            <v>0</v>
          </cell>
          <cell r="E579">
            <v>0</v>
          </cell>
          <cell r="F579">
            <v>53372.8</v>
          </cell>
          <cell r="G579">
            <v>53372.8</v>
          </cell>
          <cell r="H579">
            <v>128927.8</v>
          </cell>
        </row>
        <row r="580">
          <cell r="D580">
            <v>0</v>
          </cell>
          <cell r="E580">
            <v>0</v>
          </cell>
          <cell r="F580">
            <v>92876</v>
          </cell>
          <cell r="G580">
            <v>92876</v>
          </cell>
          <cell r="H580">
            <v>110505</v>
          </cell>
        </row>
        <row r="581">
          <cell r="D581">
            <v>0</v>
          </cell>
          <cell r="E581">
            <v>0</v>
          </cell>
          <cell r="F581">
            <v>8320</v>
          </cell>
          <cell r="G581">
            <v>8320</v>
          </cell>
          <cell r="H581">
            <v>8320</v>
          </cell>
        </row>
        <row r="582">
          <cell r="D582">
            <v>0</v>
          </cell>
          <cell r="E582">
            <v>0</v>
          </cell>
          <cell r="F582">
            <v>3750</v>
          </cell>
          <cell r="G582">
            <v>3750</v>
          </cell>
          <cell r="H582">
            <v>3750</v>
          </cell>
        </row>
        <row r="583">
          <cell r="D583">
            <v>0</v>
          </cell>
          <cell r="E583">
            <v>0</v>
          </cell>
          <cell r="F583">
            <v>51761.28</v>
          </cell>
          <cell r="G583">
            <v>51761.28</v>
          </cell>
          <cell r="H583">
            <v>51761.28</v>
          </cell>
        </row>
        <row r="584">
          <cell r="D584">
            <v>0</v>
          </cell>
          <cell r="E584">
            <v>0</v>
          </cell>
          <cell r="F584">
            <v>0</v>
          </cell>
          <cell r="G584">
            <v>0</v>
          </cell>
          <cell r="H584">
            <v>0</v>
          </cell>
        </row>
        <row r="585">
          <cell r="D585">
            <v>0</v>
          </cell>
          <cell r="E585">
            <v>15000</v>
          </cell>
          <cell r="F585">
            <v>441780</v>
          </cell>
          <cell r="G585">
            <v>456780</v>
          </cell>
          <cell r="H585">
            <v>432320</v>
          </cell>
        </row>
        <row r="586">
          <cell r="D586">
            <v>15000</v>
          </cell>
          <cell r="E586">
            <v>0</v>
          </cell>
          <cell r="F586">
            <v>33463</v>
          </cell>
          <cell r="G586">
            <v>48463</v>
          </cell>
          <cell r="H586">
            <v>33463</v>
          </cell>
        </row>
        <row r="587">
          <cell r="D587">
            <v>8000</v>
          </cell>
          <cell r="E587">
            <v>24350</v>
          </cell>
          <cell r="F587">
            <v>330048</v>
          </cell>
          <cell r="G587">
            <v>362398</v>
          </cell>
          <cell r="H587">
            <v>305089</v>
          </cell>
        </row>
        <row r="588">
          <cell r="D588">
            <v>0</v>
          </cell>
          <cell r="E588">
            <v>0</v>
          </cell>
          <cell r="F588">
            <v>25698.25</v>
          </cell>
          <cell r="G588">
            <v>25698.25</v>
          </cell>
          <cell r="H588">
            <v>25698.25</v>
          </cell>
        </row>
        <row r="589">
          <cell r="D589">
            <v>50000</v>
          </cell>
          <cell r="E589">
            <v>129353</v>
          </cell>
          <cell r="F589">
            <v>17700</v>
          </cell>
          <cell r="G589">
            <v>197053</v>
          </cell>
          <cell r="H589">
            <v>133780</v>
          </cell>
        </row>
        <row r="590">
          <cell r="D590">
            <v>0</v>
          </cell>
          <cell r="E590">
            <v>0</v>
          </cell>
          <cell r="F590">
            <v>2824</v>
          </cell>
          <cell r="G590">
            <v>2824</v>
          </cell>
          <cell r="H590">
            <v>2824</v>
          </cell>
        </row>
        <row r="591">
          <cell r="D591">
            <v>0</v>
          </cell>
          <cell r="E591">
            <v>0</v>
          </cell>
          <cell r="F591">
            <v>3700</v>
          </cell>
          <cell r="G591">
            <v>3700</v>
          </cell>
          <cell r="H591">
            <v>8428</v>
          </cell>
        </row>
        <row r="592">
          <cell r="D592">
            <v>0</v>
          </cell>
          <cell r="E592">
            <v>0</v>
          </cell>
          <cell r="F592">
            <v>126900</v>
          </cell>
          <cell r="G592">
            <v>126900</v>
          </cell>
          <cell r="H592">
            <v>123210</v>
          </cell>
        </row>
        <row r="593">
          <cell r="D593">
            <v>0</v>
          </cell>
          <cell r="E593">
            <v>0</v>
          </cell>
          <cell r="F593">
            <v>0</v>
          </cell>
          <cell r="G593">
            <v>0</v>
          </cell>
          <cell r="H593">
            <v>2539.77</v>
          </cell>
        </row>
        <row r="594">
          <cell r="D594">
            <v>33000</v>
          </cell>
          <cell r="E594">
            <v>41100</v>
          </cell>
          <cell r="F594">
            <v>233581.5</v>
          </cell>
          <cell r="G594">
            <v>307681.5</v>
          </cell>
          <cell r="H594">
            <v>173456.49</v>
          </cell>
        </row>
        <row r="595">
          <cell r="D595">
            <v>0</v>
          </cell>
          <cell r="E595">
            <v>0</v>
          </cell>
          <cell r="F595">
            <v>26000</v>
          </cell>
          <cell r="G595">
            <v>26000</v>
          </cell>
          <cell r="H595">
            <v>26000</v>
          </cell>
        </row>
        <row r="596">
          <cell r="D596">
            <v>0</v>
          </cell>
          <cell r="E596">
            <v>0</v>
          </cell>
          <cell r="F596">
            <v>13112.59</v>
          </cell>
          <cell r="G596">
            <v>13112.59</v>
          </cell>
          <cell r="H596">
            <v>13112.59</v>
          </cell>
        </row>
        <row r="597">
          <cell r="D597">
            <v>500</v>
          </cell>
          <cell r="E597">
            <v>0</v>
          </cell>
          <cell r="F597">
            <v>28000</v>
          </cell>
          <cell r="G597">
            <v>28500</v>
          </cell>
          <cell r="H597">
            <v>27300</v>
          </cell>
        </row>
        <row r="598">
          <cell r="D598">
            <v>0</v>
          </cell>
          <cell r="E598">
            <v>0</v>
          </cell>
          <cell r="F598">
            <v>54953.08</v>
          </cell>
          <cell r="G598">
            <v>54953.08</v>
          </cell>
          <cell r="H598">
            <v>54953.08</v>
          </cell>
        </row>
        <row r="599">
          <cell r="D599">
            <v>7750</v>
          </cell>
          <cell r="E599">
            <v>8400</v>
          </cell>
          <cell r="F599">
            <v>367090</v>
          </cell>
          <cell r="G599">
            <v>383240</v>
          </cell>
          <cell r="H599">
            <v>363700</v>
          </cell>
        </row>
        <row r="600">
          <cell r="D600">
            <v>0</v>
          </cell>
          <cell r="E600">
            <v>0</v>
          </cell>
          <cell r="F600">
            <v>0</v>
          </cell>
          <cell r="G600">
            <v>0</v>
          </cell>
          <cell r="H600">
            <v>3850</v>
          </cell>
        </row>
        <row r="601">
          <cell r="D601">
            <v>5589.29</v>
          </cell>
          <cell r="E601">
            <v>25950</v>
          </cell>
          <cell r="F601">
            <v>57810</v>
          </cell>
          <cell r="G601">
            <v>89349.29000000001</v>
          </cell>
          <cell r="H601">
            <v>128032.63</v>
          </cell>
        </row>
        <row r="602">
          <cell r="D602">
            <v>2150</v>
          </cell>
          <cell r="E602">
            <v>11150</v>
          </cell>
          <cell r="F602">
            <v>2480</v>
          </cell>
          <cell r="G602">
            <v>15780</v>
          </cell>
          <cell r="H602">
            <v>51037.69</v>
          </cell>
        </row>
        <row r="603">
          <cell r="D603">
            <v>0</v>
          </cell>
          <cell r="E603">
            <v>12310</v>
          </cell>
          <cell r="F603">
            <v>61675</v>
          </cell>
          <cell r="G603">
            <v>73985</v>
          </cell>
          <cell r="H603">
            <v>73985</v>
          </cell>
        </row>
        <row r="604">
          <cell r="D604">
            <v>66200</v>
          </cell>
          <cell r="E604">
            <v>24750</v>
          </cell>
          <cell r="F604">
            <v>82050</v>
          </cell>
          <cell r="G604">
            <v>173000</v>
          </cell>
          <cell r="H604">
            <v>173000</v>
          </cell>
        </row>
        <row r="605">
          <cell r="D605">
            <v>0</v>
          </cell>
          <cell r="E605">
            <v>0</v>
          </cell>
          <cell r="F605">
            <v>0</v>
          </cell>
          <cell r="G605">
            <v>0</v>
          </cell>
          <cell r="H605">
            <v>0</v>
          </cell>
        </row>
        <row r="606">
          <cell r="D606">
            <v>0</v>
          </cell>
          <cell r="E606">
            <v>0</v>
          </cell>
          <cell r="F606">
            <v>23531</v>
          </cell>
          <cell r="G606">
            <v>23531</v>
          </cell>
          <cell r="H606">
            <v>27323</v>
          </cell>
        </row>
        <row r="607">
          <cell r="D607">
            <v>0</v>
          </cell>
          <cell r="E607">
            <v>0</v>
          </cell>
          <cell r="F607">
            <v>5507</v>
          </cell>
          <cell r="G607">
            <v>5507</v>
          </cell>
          <cell r="H607">
            <v>5507</v>
          </cell>
        </row>
        <row r="608">
          <cell r="D608">
            <v>20550</v>
          </cell>
          <cell r="E608">
            <v>4200</v>
          </cell>
          <cell r="F608">
            <v>70468</v>
          </cell>
          <cell r="G608">
            <v>95218</v>
          </cell>
          <cell r="H608">
            <v>185399.67</v>
          </cell>
        </row>
        <row r="609">
          <cell r="D609">
            <v>45000</v>
          </cell>
          <cell r="E609">
            <v>289981.8</v>
          </cell>
          <cell r="F609">
            <v>676498.01</v>
          </cell>
          <cell r="G609">
            <v>1011479.81</v>
          </cell>
          <cell r="H609">
            <v>730396.96</v>
          </cell>
        </row>
        <row r="610">
          <cell r="D610">
            <v>13500</v>
          </cell>
          <cell r="E610">
            <v>16800</v>
          </cell>
          <cell r="F610">
            <v>48253</v>
          </cell>
          <cell r="G610">
            <v>78553</v>
          </cell>
          <cell r="H610">
            <v>82943</v>
          </cell>
        </row>
        <row r="611">
          <cell r="D611">
            <v>2500</v>
          </cell>
          <cell r="E611">
            <v>30000</v>
          </cell>
          <cell r="F611">
            <v>12191.25</v>
          </cell>
          <cell r="G611">
            <v>44691.25</v>
          </cell>
          <cell r="H611">
            <v>41272.75</v>
          </cell>
        </row>
        <row r="612">
          <cell r="D612">
            <v>250</v>
          </cell>
          <cell r="E612">
            <v>0</v>
          </cell>
          <cell r="F612">
            <v>2720.5</v>
          </cell>
          <cell r="G612">
            <v>2970.5</v>
          </cell>
          <cell r="H612">
            <v>2970.5</v>
          </cell>
        </row>
        <row r="613">
          <cell r="D613">
            <v>0</v>
          </cell>
          <cell r="E613">
            <v>0</v>
          </cell>
          <cell r="F613">
            <v>220433</v>
          </cell>
          <cell r="G613">
            <v>220433</v>
          </cell>
          <cell r="H613">
            <v>220433</v>
          </cell>
        </row>
        <row r="614">
          <cell r="D614">
            <v>0</v>
          </cell>
          <cell r="E614">
            <v>0</v>
          </cell>
          <cell r="F614">
            <v>40000</v>
          </cell>
          <cell r="G614">
            <v>40000</v>
          </cell>
          <cell r="H614">
            <v>41650</v>
          </cell>
        </row>
        <row r="615">
          <cell r="D615">
            <v>0</v>
          </cell>
          <cell r="E615">
            <v>0</v>
          </cell>
          <cell r="F615">
            <v>5000</v>
          </cell>
          <cell r="G615">
            <v>5000</v>
          </cell>
          <cell r="H615">
            <v>630</v>
          </cell>
        </row>
        <row r="616">
          <cell r="D616">
            <v>0</v>
          </cell>
          <cell r="E616">
            <v>3000</v>
          </cell>
          <cell r="F616">
            <v>20000</v>
          </cell>
          <cell r="G616">
            <v>23000</v>
          </cell>
          <cell r="H616">
            <v>19423.38</v>
          </cell>
        </row>
        <row r="617">
          <cell r="D617">
            <v>0</v>
          </cell>
          <cell r="E617">
            <v>1500</v>
          </cell>
          <cell r="F617">
            <v>22900</v>
          </cell>
          <cell r="G617">
            <v>24400</v>
          </cell>
          <cell r="H617">
            <v>23265</v>
          </cell>
        </row>
        <row r="618">
          <cell r="D618">
            <v>0</v>
          </cell>
          <cell r="E618">
            <v>10000</v>
          </cell>
          <cell r="F618">
            <v>145920</v>
          </cell>
          <cell r="G618">
            <v>155920</v>
          </cell>
          <cell r="H618">
            <v>148001.97</v>
          </cell>
        </row>
        <row r="619">
          <cell r="D619">
            <v>0</v>
          </cell>
          <cell r="E619">
            <v>0</v>
          </cell>
          <cell r="F619">
            <v>2228</v>
          </cell>
          <cell r="G619">
            <v>2228</v>
          </cell>
          <cell r="H619">
            <v>2228</v>
          </cell>
        </row>
        <row r="620">
          <cell r="D620">
            <v>0</v>
          </cell>
          <cell r="E620">
            <v>0</v>
          </cell>
          <cell r="F620">
            <v>39597</v>
          </cell>
          <cell r="G620">
            <v>39597</v>
          </cell>
          <cell r="H620">
            <v>39597</v>
          </cell>
        </row>
        <row r="621">
          <cell r="D621">
            <v>0</v>
          </cell>
          <cell r="E621">
            <v>0</v>
          </cell>
          <cell r="F621">
            <v>8935.03</v>
          </cell>
          <cell r="G621">
            <v>8935.03</v>
          </cell>
          <cell r="H621">
            <v>8935.03</v>
          </cell>
        </row>
        <row r="622">
          <cell r="D622">
            <v>0</v>
          </cell>
          <cell r="E622">
            <v>150</v>
          </cell>
          <cell r="F622">
            <v>148345</v>
          </cell>
          <cell r="G622">
            <v>148495</v>
          </cell>
          <cell r="H622">
            <v>148345</v>
          </cell>
        </row>
        <row r="623">
          <cell r="D623">
            <v>0</v>
          </cell>
          <cell r="E623">
            <v>0</v>
          </cell>
          <cell r="F623">
            <v>2000</v>
          </cell>
          <cell r="G623">
            <v>2000</v>
          </cell>
          <cell r="H623">
            <v>52000</v>
          </cell>
        </row>
        <row r="624">
          <cell r="D624">
            <v>0</v>
          </cell>
          <cell r="E624">
            <v>0</v>
          </cell>
          <cell r="F624">
            <v>0</v>
          </cell>
          <cell r="G624">
            <v>0</v>
          </cell>
          <cell r="H624">
            <v>628.46</v>
          </cell>
        </row>
        <row r="625">
          <cell r="D625">
            <v>2500</v>
          </cell>
          <cell r="E625">
            <v>0</v>
          </cell>
          <cell r="F625">
            <v>21496</v>
          </cell>
          <cell r="G625">
            <v>23996</v>
          </cell>
          <cell r="H625">
            <v>22722.85</v>
          </cell>
        </row>
        <row r="626">
          <cell r="D626">
            <v>0</v>
          </cell>
          <cell r="E626">
            <v>0</v>
          </cell>
          <cell r="F626">
            <v>23716</v>
          </cell>
          <cell r="G626">
            <v>23716</v>
          </cell>
          <cell r="H626">
            <v>68213.34</v>
          </cell>
        </row>
        <row r="627">
          <cell r="D627">
            <v>15058</v>
          </cell>
          <cell r="E627">
            <v>80755</v>
          </cell>
          <cell r="F627">
            <v>64812</v>
          </cell>
          <cell r="G627">
            <v>160625</v>
          </cell>
          <cell r="H627">
            <v>49311</v>
          </cell>
        </row>
        <row r="628">
          <cell r="D628">
            <v>19500</v>
          </cell>
          <cell r="E628">
            <v>87000</v>
          </cell>
          <cell r="F628">
            <v>247826.64</v>
          </cell>
          <cell r="G628">
            <v>354326.64</v>
          </cell>
          <cell r="H628">
            <v>308601.11</v>
          </cell>
        </row>
        <row r="629">
          <cell r="D629">
            <v>5000</v>
          </cell>
          <cell r="E629">
            <v>7065</v>
          </cell>
          <cell r="F629">
            <v>210691</v>
          </cell>
          <cell r="G629">
            <v>222756</v>
          </cell>
          <cell r="H629">
            <v>247909</v>
          </cell>
        </row>
        <row r="630">
          <cell r="D630">
            <v>8000</v>
          </cell>
          <cell r="E630">
            <v>109500</v>
          </cell>
          <cell r="F630">
            <v>137408.78</v>
          </cell>
          <cell r="G630">
            <v>254908.78</v>
          </cell>
          <cell r="H630">
            <v>390006.45</v>
          </cell>
        </row>
        <row r="631">
          <cell r="D631">
            <v>0</v>
          </cell>
          <cell r="E631">
            <v>0</v>
          </cell>
          <cell r="F631">
            <v>0</v>
          </cell>
          <cell r="G631">
            <v>0</v>
          </cell>
          <cell r="H631">
            <v>1000</v>
          </cell>
        </row>
        <row r="632">
          <cell r="D632">
            <v>193213</v>
          </cell>
          <cell r="E632">
            <v>393600</v>
          </cell>
          <cell r="F632">
            <v>66550</v>
          </cell>
          <cell r="G632">
            <v>653363</v>
          </cell>
          <cell r="H632">
            <v>290637</v>
          </cell>
        </row>
        <row r="633">
          <cell r="D633">
            <v>0</v>
          </cell>
          <cell r="E633">
            <v>0</v>
          </cell>
          <cell r="F633">
            <v>1000</v>
          </cell>
          <cell r="G633">
            <v>1000</v>
          </cell>
          <cell r="H633">
            <v>9700</v>
          </cell>
        </row>
        <row r="634">
          <cell r="D634">
            <v>0</v>
          </cell>
          <cell r="E634">
            <v>13000</v>
          </cell>
          <cell r="F634">
            <v>577690</v>
          </cell>
          <cell r="G634">
            <v>590690</v>
          </cell>
          <cell r="H634">
            <v>2953215</v>
          </cell>
        </row>
        <row r="635">
          <cell r="D635">
            <v>1500</v>
          </cell>
          <cell r="E635">
            <v>68900</v>
          </cell>
          <cell r="F635">
            <v>327399.97</v>
          </cell>
          <cell r="G635">
            <v>397799.97</v>
          </cell>
          <cell r="H635">
            <v>379374.15</v>
          </cell>
        </row>
        <row r="636">
          <cell r="D636">
            <v>0</v>
          </cell>
          <cell r="E636">
            <v>0</v>
          </cell>
          <cell r="F636">
            <v>62000</v>
          </cell>
          <cell r="G636">
            <v>62000</v>
          </cell>
          <cell r="H636">
            <v>52000</v>
          </cell>
        </row>
        <row r="637">
          <cell r="D637">
            <v>0</v>
          </cell>
          <cell r="E637">
            <v>0</v>
          </cell>
          <cell r="F637">
            <v>18475</v>
          </cell>
          <cell r="G637">
            <v>18475</v>
          </cell>
          <cell r="H637">
            <v>73242.13</v>
          </cell>
        </row>
        <row r="638">
          <cell r="D638">
            <v>0</v>
          </cell>
          <cell r="E638">
            <v>0</v>
          </cell>
          <cell r="F638">
            <v>0</v>
          </cell>
          <cell r="G638">
            <v>0</v>
          </cell>
          <cell r="H638">
            <v>26320</v>
          </cell>
        </row>
        <row r="639">
          <cell r="D639">
            <v>0</v>
          </cell>
          <cell r="E639">
            <v>0</v>
          </cell>
          <cell r="F639">
            <v>0</v>
          </cell>
          <cell r="G639">
            <v>0</v>
          </cell>
          <cell r="H639">
            <v>700</v>
          </cell>
        </row>
        <row r="640">
          <cell r="D640">
            <v>0</v>
          </cell>
          <cell r="E640">
            <v>0</v>
          </cell>
          <cell r="F640">
            <v>2691</v>
          </cell>
          <cell r="G640">
            <v>2691</v>
          </cell>
          <cell r="H640">
            <v>2691</v>
          </cell>
        </row>
        <row r="641">
          <cell r="D641">
            <v>0</v>
          </cell>
          <cell r="E641">
            <v>0</v>
          </cell>
          <cell r="F641">
            <v>37000</v>
          </cell>
          <cell r="G641">
            <v>37000</v>
          </cell>
          <cell r="H641">
            <v>37000</v>
          </cell>
        </row>
        <row r="642">
          <cell r="D642">
            <v>0</v>
          </cell>
          <cell r="E642">
            <v>0</v>
          </cell>
          <cell r="F642">
            <v>30525</v>
          </cell>
          <cell r="G642">
            <v>30525</v>
          </cell>
          <cell r="H642">
            <v>30525</v>
          </cell>
        </row>
        <row r="643">
          <cell r="D643">
            <v>0</v>
          </cell>
          <cell r="E643">
            <v>0</v>
          </cell>
          <cell r="F643">
            <v>112814.93</v>
          </cell>
          <cell r="G643">
            <v>112814.93</v>
          </cell>
          <cell r="H643">
            <v>103874.58</v>
          </cell>
        </row>
        <row r="644">
          <cell r="D644">
            <v>0</v>
          </cell>
          <cell r="E644">
            <v>0</v>
          </cell>
          <cell r="F644">
            <v>44500</v>
          </cell>
          <cell r="G644">
            <v>44500</v>
          </cell>
          <cell r="H644">
            <v>44500</v>
          </cell>
        </row>
        <row r="645">
          <cell r="D645">
            <v>0</v>
          </cell>
          <cell r="E645">
            <v>0</v>
          </cell>
          <cell r="F645">
            <v>38400</v>
          </cell>
          <cell r="G645">
            <v>38400</v>
          </cell>
          <cell r="H645">
            <v>38400</v>
          </cell>
        </row>
        <row r="646">
          <cell r="D646">
            <v>0</v>
          </cell>
          <cell r="E646">
            <v>27000</v>
          </cell>
          <cell r="F646">
            <v>227468.72</v>
          </cell>
          <cell r="G646">
            <v>254468.72</v>
          </cell>
          <cell r="H646">
            <v>254486.36</v>
          </cell>
        </row>
        <row r="647">
          <cell r="D647">
            <v>0</v>
          </cell>
          <cell r="E647">
            <v>0</v>
          </cell>
          <cell r="F647">
            <v>20384.78</v>
          </cell>
          <cell r="G647">
            <v>20384.78</v>
          </cell>
          <cell r="H647">
            <v>20384.78</v>
          </cell>
        </row>
        <row r="648">
          <cell r="D648">
            <v>0</v>
          </cell>
          <cell r="E648">
            <v>0</v>
          </cell>
          <cell r="F648">
            <v>11731.33</v>
          </cell>
          <cell r="G648">
            <v>11731.33</v>
          </cell>
          <cell r="H648">
            <v>11731.33</v>
          </cell>
        </row>
        <row r="649">
          <cell r="D649">
            <v>0</v>
          </cell>
          <cell r="E649">
            <v>24700</v>
          </cell>
          <cell r="F649">
            <v>359651</v>
          </cell>
          <cell r="G649">
            <v>384351</v>
          </cell>
          <cell r="H649">
            <v>487144.67</v>
          </cell>
        </row>
        <row r="650">
          <cell r="D650">
            <v>241350</v>
          </cell>
          <cell r="E650">
            <v>241350</v>
          </cell>
          <cell r="F650">
            <v>0</v>
          </cell>
          <cell r="G650">
            <v>482700</v>
          </cell>
          <cell r="H650">
            <v>185153.88</v>
          </cell>
        </row>
        <row r="651">
          <cell r="D651">
            <v>0</v>
          </cell>
          <cell r="E651">
            <v>0</v>
          </cell>
          <cell r="F651">
            <v>7851</v>
          </cell>
          <cell r="G651">
            <v>7851</v>
          </cell>
          <cell r="H651">
            <v>7851</v>
          </cell>
        </row>
        <row r="652">
          <cell r="D652">
            <v>17327</v>
          </cell>
          <cell r="E652">
            <v>6075</v>
          </cell>
          <cell r="F652">
            <v>42102</v>
          </cell>
          <cell r="G652">
            <v>65504</v>
          </cell>
          <cell r="H652">
            <v>40524.33</v>
          </cell>
        </row>
        <row r="653">
          <cell r="D653">
            <v>0</v>
          </cell>
          <cell r="E653">
            <v>0</v>
          </cell>
          <cell r="F653">
            <v>57813.79</v>
          </cell>
          <cell r="G653">
            <v>57813.79</v>
          </cell>
          <cell r="H653">
            <v>57813.79</v>
          </cell>
        </row>
        <row r="654">
          <cell r="D654">
            <v>0</v>
          </cell>
          <cell r="E654">
            <v>0</v>
          </cell>
          <cell r="F654">
            <v>29300</v>
          </cell>
          <cell r="G654">
            <v>29300</v>
          </cell>
          <cell r="H654">
            <v>27000</v>
          </cell>
        </row>
        <row r="655">
          <cell r="D655">
            <v>0</v>
          </cell>
          <cell r="E655">
            <v>0</v>
          </cell>
          <cell r="F655">
            <v>450000</v>
          </cell>
          <cell r="G655">
            <v>450000</v>
          </cell>
          <cell r="H655">
            <v>10000</v>
          </cell>
        </row>
        <row r="656">
          <cell r="D656">
            <v>0</v>
          </cell>
          <cell r="E656">
            <v>0</v>
          </cell>
          <cell r="F656">
            <v>61603</v>
          </cell>
          <cell r="G656">
            <v>61603</v>
          </cell>
          <cell r="H656">
            <v>38853</v>
          </cell>
        </row>
        <row r="657">
          <cell r="D657">
            <v>0</v>
          </cell>
          <cell r="E657">
            <v>0</v>
          </cell>
          <cell r="F657">
            <v>47000</v>
          </cell>
          <cell r="G657">
            <v>47000</v>
          </cell>
          <cell r="H657">
            <v>35000</v>
          </cell>
        </row>
        <row r="658">
          <cell r="D658">
            <v>0</v>
          </cell>
          <cell r="E658">
            <v>150</v>
          </cell>
          <cell r="F658">
            <v>56101</v>
          </cell>
          <cell r="G658">
            <v>56251</v>
          </cell>
          <cell r="H658">
            <v>56101</v>
          </cell>
        </row>
        <row r="659">
          <cell r="D659">
            <v>0</v>
          </cell>
          <cell r="E659">
            <v>0</v>
          </cell>
          <cell r="F659">
            <v>11180</v>
          </cell>
          <cell r="G659">
            <v>11180</v>
          </cell>
          <cell r="H659">
            <v>24950</v>
          </cell>
        </row>
        <row r="660">
          <cell r="D660">
            <v>0</v>
          </cell>
          <cell r="E660">
            <v>0</v>
          </cell>
          <cell r="F660">
            <v>2450</v>
          </cell>
          <cell r="G660">
            <v>2450</v>
          </cell>
          <cell r="H660">
            <v>2450</v>
          </cell>
        </row>
        <row r="661">
          <cell r="D661">
            <v>40250</v>
          </cell>
          <cell r="E661">
            <v>0</v>
          </cell>
          <cell r="F661">
            <v>137972.34</v>
          </cell>
          <cell r="G661">
            <v>178222.34</v>
          </cell>
          <cell r="H661">
            <v>172837.74</v>
          </cell>
        </row>
        <row r="662">
          <cell r="D662">
            <v>0</v>
          </cell>
          <cell r="E662">
            <v>0</v>
          </cell>
          <cell r="F662">
            <v>139850</v>
          </cell>
          <cell r="G662">
            <v>139850</v>
          </cell>
          <cell r="H662">
            <v>140053</v>
          </cell>
        </row>
        <row r="663">
          <cell r="D663">
            <v>0</v>
          </cell>
          <cell r="E663">
            <v>10000</v>
          </cell>
          <cell r="F663">
            <v>300</v>
          </cell>
          <cell r="G663">
            <v>10300</v>
          </cell>
          <cell r="H663">
            <v>9490.79</v>
          </cell>
        </row>
        <row r="664">
          <cell r="D664">
            <v>0</v>
          </cell>
          <cell r="E664">
            <v>0</v>
          </cell>
          <cell r="F664">
            <v>39510</v>
          </cell>
          <cell r="G664">
            <v>39510</v>
          </cell>
          <cell r="H664">
            <v>51221.21</v>
          </cell>
        </row>
        <row r="665">
          <cell r="D665">
            <v>0</v>
          </cell>
          <cell r="E665">
            <v>0</v>
          </cell>
          <cell r="F665">
            <v>14000</v>
          </cell>
          <cell r="G665">
            <v>14000</v>
          </cell>
          <cell r="H665">
            <v>14000</v>
          </cell>
        </row>
        <row r="666">
          <cell r="D666">
            <v>30000</v>
          </cell>
          <cell r="E666">
            <v>0</v>
          </cell>
          <cell r="F666">
            <v>0</v>
          </cell>
          <cell r="G666">
            <v>30000</v>
          </cell>
          <cell r="H666">
            <v>366495.26</v>
          </cell>
        </row>
        <row r="667">
          <cell r="D667">
            <v>0</v>
          </cell>
          <cell r="E667">
            <v>0</v>
          </cell>
          <cell r="F667">
            <v>5136.25</v>
          </cell>
          <cell r="G667">
            <v>5136.25</v>
          </cell>
          <cell r="H667">
            <v>5136.25</v>
          </cell>
        </row>
        <row r="668">
          <cell r="D668">
            <v>0</v>
          </cell>
          <cell r="E668">
            <v>0</v>
          </cell>
          <cell r="F668">
            <v>22417</v>
          </cell>
          <cell r="G668">
            <v>22417</v>
          </cell>
          <cell r="H668">
            <v>22417</v>
          </cell>
        </row>
        <row r="669">
          <cell r="D669">
            <v>0</v>
          </cell>
          <cell r="E669">
            <v>0</v>
          </cell>
          <cell r="F669">
            <v>62993</v>
          </cell>
          <cell r="G669">
            <v>62993</v>
          </cell>
          <cell r="H669">
            <v>69274</v>
          </cell>
        </row>
        <row r="670">
          <cell r="D670">
            <v>0</v>
          </cell>
          <cell r="E670">
            <v>0</v>
          </cell>
          <cell r="F670">
            <v>36503.75</v>
          </cell>
          <cell r="G670">
            <v>36503.75</v>
          </cell>
          <cell r="H670">
            <v>36503.75</v>
          </cell>
        </row>
        <row r="671">
          <cell r="D671">
            <v>4412</v>
          </cell>
          <cell r="E671">
            <v>33760</v>
          </cell>
          <cell r="F671">
            <v>314240</v>
          </cell>
          <cell r="G671">
            <v>352412</v>
          </cell>
          <cell r="H671">
            <v>376149.54</v>
          </cell>
        </row>
        <row r="672">
          <cell r="D672">
            <v>0</v>
          </cell>
          <cell r="E672">
            <v>1200</v>
          </cell>
          <cell r="F672">
            <v>5000</v>
          </cell>
          <cell r="G672">
            <v>6200</v>
          </cell>
          <cell r="H672">
            <v>240000</v>
          </cell>
        </row>
        <row r="673">
          <cell r="D673">
            <v>3000</v>
          </cell>
          <cell r="E673">
            <v>103700</v>
          </cell>
          <cell r="F673">
            <v>0</v>
          </cell>
          <cell r="G673">
            <v>106700</v>
          </cell>
          <cell r="H673">
            <v>264000</v>
          </cell>
        </row>
        <row r="674">
          <cell r="D674">
            <v>0</v>
          </cell>
          <cell r="E674">
            <v>0</v>
          </cell>
          <cell r="F674">
            <v>216720</v>
          </cell>
          <cell r="G674">
            <v>216720</v>
          </cell>
          <cell r="H674">
            <v>216720</v>
          </cell>
        </row>
        <row r="675">
          <cell r="D675">
            <v>0</v>
          </cell>
          <cell r="E675">
            <v>0</v>
          </cell>
          <cell r="F675">
            <v>7000</v>
          </cell>
          <cell r="G675">
            <v>7000</v>
          </cell>
          <cell r="H675">
            <v>7000</v>
          </cell>
        </row>
        <row r="676">
          <cell r="D676">
            <v>0</v>
          </cell>
          <cell r="E676">
            <v>0</v>
          </cell>
          <cell r="F676">
            <v>0</v>
          </cell>
          <cell r="G676">
            <v>0</v>
          </cell>
          <cell r="H676">
            <v>17026.21</v>
          </cell>
        </row>
        <row r="677">
          <cell r="D677">
            <v>0</v>
          </cell>
          <cell r="E677">
            <v>0</v>
          </cell>
          <cell r="F677">
            <v>0</v>
          </cell>
          <cell r="G677">
            <v>0</v>
          </cell>
          <cell r="H677">
            <v>11389.34</v>
          </cell>
        </row>
        <row r="678">
          <cell r="D678">
            <v>0</v>
          </cell>
          <cell r="E678">
            <v>46265</v>
          </cell>
          <cell r="F678">
            <v>160614</v>
          </cell>
          <cell r="G678">
            <v>206879</v>
          </cell>
          <cell r="H678">
            <v>169699</v>
          </cell>
        </row>
        <row r="679">
          <cell r="D679">
            <v>0</v>
          </cell>
          <cell r="E679">
            <v>0</v>
          </cell>
          <cell r="F679">
            <v>750</v>
          </cell>
          <cell r="G679">
            <v>750</v>
          </cell>
          <cell r="H679">
            <v>750</v>
          </cell>
        </row>
        <row r="680">
          <cell r="D680">
            <v>0</v>
          </cell>
          <cell r="E680">
            <v>0</v>
          </cell>
          <cell r="F680">
            <v>194398.67</v>
          </cell>
          <cell r="G680">
            <v>194398.67</v>
          </cell>
          <cell r="H680">
            <v>184778.67</v>
          </cell>
        </row>
        <row r="681">
          <cell r="D681">
            <v>0</v>
          </cell>
          <cell r="E681">
            <v>0</v>
          </cell>
          <cell r="F681">
            <v>4480</v>
          </cell>
          <cell r="G681">
            <v>4480</v>
          </cell>
          <cell r="H681">
            <v>22187</v>
          </cell>
        </row>
        <row r="682">
          <cell r="D682">
            <v>0</v>
          </cell>
          <cell r="E682">
            <v>250</v>
          </cell>
          <cell r="F682">
            <v>2960</v>
          </cell>
          <cell r="G682">
            <v>3210</v>
          </cell>
          <cell r="H682">
            <v>2862.92</v>
          </cell>
        </row>
        <row r="683">
          <cell r="D683">
            <v>0</v>
          </cell>
          <cell r="E683">
            <v>0</v>
          </cell>
          <cell r="F683">
            <v>46221</v>
          </cell>
          <cell r="G683">
            <v>46221</v>
          </cell>
          <cell r="H683">
            <v>46221</v>
          </cell>
        </row>
        <row r="684">
          <cell r="D684">
            <v>0</v>
          </cell>
          <cell r="E684">
            <v>40000</v>
          </cell>
          <cell r="F684">
            <v>6400</v>
          </cell>
          <cell r="G684">
            <v>46400</v>
          </cell>
          <cell r="H684">
            <v>70382</v>
          </cell>
        </row>
        <row r="685">
          <cell r="D685">
            <v>0</v>
          </cell>
          <cell r="E685">
            <v>2250</v>
          </cell>
          <cell r="F685">
            <v>27451</v>
          </cell>
          <cell r="G685">
            <v>29701</v>
          </cell>
          <cell r="H685">
            <v>29111</v>
          </cell>
        </row>
        <row r="686">
          <cell r="D686">
            <v>0</v>
          </cell>
          <cell r="E686">
            <v>0</v>
          </cell>
          <cell r="F686">
            <v>124319.33</v>
          </cell>
          <cell r="G686">
            <v>124319.33</v>
          </cell>
          <cell r="H686">
            <v>100109.48</v>
          </cell>
        </row>
        <row r="687">
          <cell r="D687">
            <v>0</v>
          </cell>
          <cell r="E687">
            <v>119000</v>
          </cell>
          <cell r="F687">
            <v>49939</v>
          </cell>
          <cell r="G687">
            <v>168939</v>
          </cell>
          <cell r="H687">
            <v>208817</v>
          </cell>
        </row>
        <row r="688">
          <cell r="D688">
            <v>0</v>
          </cell>
          <cell r="E688">
            <v>0</v>
          </cell>
          <cell r="F688">
            <v>29907.53</v>
          </cell>
          <cell r="G688">
            <v>29907.53</v>
          </cell>
          <cell r="H688">
            <v>29907.53</v>
          </cell>
        </row>
        <row r="689">
          <cell r="D689">
            <v>31000</v>
          </cell>
          <cell r="E689">
            <v>22000</v>
          </cell>
          <cell r="F689">
            <v>120000</v>
          </cell>
          <cell r="G689">
            <v>173000</v>
          </cell>
          <cell r="H689">
            <v>94034.63</v>
          </cell>
        </row>
        <row r="690">
          <cell r="D690">
            <v>0</v>
          </cell>
          <cell r="E690">
            <v>0</v>
          </cell>
          <cell r="F690">
            <v>560660.5</v>
          </cell>
          <cell r="G690">
            <v>560660.5</v>
          </cell>
          <cell r="H690">
            <v>42073.5</v>
          </cell>
        </row>
        <row r="691">
          <cell r="D691">
            <v>0</v>
          </cell>
          <cell r="E691">
            <v>0</v>
          </cell>
          <cell r="F691">
            <v>8350</v>
          </cell>
          <cell r="G691">
            <v>8350</v>
          </cell>
          <cell r="H691">
            <v>8350</v>
          </cell>
        </row>
        <row r="692">
          <cell r="D692">
            <v>0</v>
          </cell>
          <cell r="E692">
            <v>0</v>
          </cell>
          <cell r="F692">
            <v>0</v>
          </cell>
          <cell r="G692">
            <v>0</v>
          </cell>
          <cell r="H692">
            <v>1200</v>
          </cell>
        </row>
        <row r="693">
          <cell r="D693">
            <v>0</v>
          </cell>
          <cell r="E693">
            <v>18000</v>
          </cell>
          <cell r="F693">
            <v>106325</v>
          </cell>
          <cell r="G693">
            <v>124325</v>
          </cell>
          <cell r="H693">
            <v>72291.93</v>
          </cell>
        </row>
        <row r="694">
          <cell r="D694">
            <v>0</v>
          </cell>
          <cell r="E694">
            <v>0</v>
          </cell>
          <cell r="F694">
            <v>10848.8</v>
          </cell>
          <cell r="G694">
            <v>10848.8</v>
          </cell>
          <cell r="H694">
            <v>10484.8</v>
          </cell>
        </row>
        <row r="695">
          <cell r="D695">
            <v>0</v>
          </cell>
          <cell r="E695">
            <v>0</v>
          </cell>
          <cell r="F695">
            <v>34471.7</v>
          </cell>
          <cell r="G695">
            <v>34471.7</v>
          </cell>
          <cell r="H695">
            <v>129011.7</v>
          </cell>
        </row>
        <row r="696">
          <cell r="D696">
            <v>0</v>
          </cell>
          <cell r="E696">
            <v>0</v>
          </cell>
          <cell r="F696">
            <v>27325</v>
          </cell>
          <cell r="G696">
            <v>27325</v>
          </cell>
          <cell r="H696">
            <v>25100</v>
          </cell>
        </row>
        <row r="697">
          <cell r="D697">
            <v>10000</v>
          </cell>
          <cell r="E697">
            <v>110400</v>
          </cell>
          <cell r="F697">
            <v>77235.92</v>
          </cell>
          <cell r="G697">
            <v>197635.91999999998</v>
          </cell>
          <cell r="H697">
            <v>730077.12</v>
          </cell>
        </row>
        <row r="698">
          <cell r="D698">
            <v>0</v>
          </cell>
          <cell r="E698">
            <v>45</v>
          </cell>
          <cell r="F698">
            <v>21291.51</v>
          </cell>
          <cell r="G698">
            <v>21336.51</v>
          </cell>
          <cell r="H698">
            <v>21291.51</v>
          </cell>
        </row>
        <row r="699">
          <cell r="D699">
            <v>0</v>
          </cell>
          <cell r="E699">
            <v>0</v>
          </cell>
          <cell r="F699">
            <v>122137</v>
          </cell>
          <cell r="G699">
            <v>122137</v>
          </cell>
          <cell r="H699">
            <v>122137</v>
          </cell>
        </row>
        <row r="700">
          <cell r="D700">
            <v>0</v>
          </cell>
          <cell r="E700">
            <v>0</v>
          </cell>
          <cell r="F700">
            <v>0</v>
          </cell>
          <cell r="G700">
            <v>0</v>
          </cell>
          <cell r="H700">
            <v>0</v>
          </cell>
        </row>
        <row r="701">
          <cell r="D701">
            <v>4000</v>
          </cell>
          <cell r="E701">
            <v>21700</v>
          </cell>
          <cell r="F701">
            <v>54030</v>
          </cell>
          <cell r="G701">
            <v>79730</v>
          </cell>
          <cell r="H701">
            <v>75280.89</v>
          </cell>
        </row>
        <row r="702">
          <cell r="D702">
            <v>0</v>
          </cell>
          <cell r="E702">
            <v>0</v>
          </cell>
          <cell r="F702">
            <v>9652</v>
          </cell>
          <cell r="G702">
            <v>9652</v>
          </cell>
          <cell r="H702">
            <v>9652</v>
          </cell>
        </row>
        <row r="703">
          <cell r="D703">
            <v>0</v>
          </cell>
          <cell r="E703">
            <v>0</v>
          </cell>
          <cell r="F703">
            <v>94375</v>
          </cell>
          <cell r="G703">
            <v>94375</v>
          </cell>
          <cell r="H703">
            <v>70866.44</v>
          </cell>
        </row>
        <row r="704">
          <cell r="D704">
            <v>0</v>
          </cell>
          <cell r="E704">
            <v>0</v>
          </cell>
          <cell r="F704">
            <v>23836</v>
          </cell>
          <cell r="G704">
            <v>23836</v>
          </cell>
          <cell r="H704">
            <v>23708</v>
          </cell>
        </row>
        <row r="705">
          <cell r="D705">
            <v>0</v>
          </cell>
          <cell r="E705">
            <v>0</v>
          </cell>
          <cell r="F705">
            <v>8689.11</v>
          </cell>
          <cell r="G705">
            <v>8689.11</v>
          </cell>
          <cell r="H705">
            <v>10320.85</v>
          </cell>
        </row>
        <row r="706">
          <cell r="D706">
            <v>0</v>
          </cell>
          <cell r="E706">
            <v>0</v>
          </cell>
          <cell r="F706">
            <v>3300</v>
          </cell>
          <cell r="G706">
            <v>3300</v>
          </cell>
          <cell r="H706">
            <v>5300</v>
          </cell>
        </row>
        <row r="707">
          <cell r="D707">
            <v>0</v>
          </cell>
          <cell r="E707">
            <v>0</v>
          </cell>
          <cell r="F707">
            <v>7970</v>
          </cell>
          <cell r="G707">
            <v>7970</v>
          </cell>
          <cell r="H707">
            <v>5550</v>
          </cell>
        </row>
        <row r="708">
          <cell r="D708">
            <v>25000</v>
          </cell>
          <cell r="E708">
            <v>20600</v>
          </cell>
          <cell r="F708">
            <v>115715</v>
          </cell>
          <cell r="G708">
            <v>161315</v>
          </cell>
          <cell r="H708">
            <v>332057</v>
          </cell>
        </row>
        <row r="709">
          <cell r="D709">
            <v>37630</v>
          </cell>
          <cell r="E709">
            <v>20250</v>
          </cell>
          <cell r="F709">
            <v>31000</v>
          </cell>
          <cell r="G709">
            <v>88880</v>
          </cell>
          <cell r="H709">
            <v>66165.1</v>
          </cell>
        </row>
        <row r="710">
          <cell r="D710">
            <v>35500</v>
          </cell>
          <cell r="E710">
            <v>1000</v>
          </cell>
          <cell r="F710">
            <v>0</v>
          </cell>
          <cell r="G710">
            <v>36500</v>
          </cell>
          <cell r="H710">
            <v>106515.06</v>
          </cell>
        </row>
        <row r="711">
          <cell r="D711">
            <v>0</v>
          </cell>
          <cell r="E711">
            <v>750</v>
          </cell>
          <cell r="F711">
            <v>2750</v>
          </cell>
          <cell r="G711">
            <v>3500</v>
          </cell>
          <cell r="H711">
            <v>5154.35</v>
          </cell>
        </row>
        <row r="712">
          <cell r="D712">
            <v>0</v>
          </cell>
          <cell r="E712">
            <v>0</v>
          </cell>
          <cell r="F712">
            <v>0</v>
          </cell>
          <cell r="G712">
            <v>0</v>
          </cell>
          <cell r="H712">
            <v>15000</v>
          </cell>
        </row>
        <row r="713">
          <cell r="D713">
            <v>0</v>
          </cell>
          <cell r="E713">
            <v>0</v>
          </cell>
          <cell r="F713">
            <v>40387.88</v>
          </cell>
          <cell r="G713">
            <v>40387.88</v>
          </cell>
          <cell r="H713">
            <v>39365.56</v>
          </cell>
        </row>
        <row r="714">
          <cell r="D714">
            <v>37492.88</v>
          </cell>
          <cell r="E714">
            <v>2200</v>
          </cell>
          <cell r="F714">
            <v>24291.64</v>
          </cell>
          <cell r="G714">
            <v>63984.52</v>
          </cell>
          <cell r="H714">
            <v>65507.16</v>
          </cell>
        </row>
        <row r="715">
          <cell r="D715">
            <v>0</v>
          </cell>
          <cell r="E715">
            <v>200</v>
          </cell>
          <cell r="F715">
            <v>45587</v>
          </cell>
          <cell r="G715">
            <v>45787</v>
          </cell>
          <cell r="H715">
            <v>47287</v>
          </cell>
        </row>
        <row r="716">
          <cell r="D716">
            <v>0</v>
          </cell>
          <cell r="E716">
            <v>0</v>
          </cell>
          <cell r="F716">
            <v>0</v>
          </cell>
          <cell r="G716">
            <v>0</v>
          </cell>
          <cell r="H716">
            <v>0</v>
          </cell>
        </row>
        <row r="717">
          <cell r="D717">
            <v>0</v>
          </cell>
          <cell r="E717">
            <v>0</v>
          </cell>
          <cell r="F717">
            <v>91420</v>
          </cell>
          <cell r="G717">
            <v>91420</v>
          </cell>
          <cell r="H717">
            <v>96064</v>
          </cell>
        </row>
        <row r="718">
          <cell r="D718">
            <v>0</v>
          </cell>
          <cell r="E718">
            <v>0</v>
          </cell>
          <cell r="F718">
            <v>1200</v>
          </cell>
          <cell r="G718">
            <v>1200</v>
          </cell>
          <cell r="H718">
            <v>4973</v>
          </cell>
        </row>
        <row r="719">
          <cell r="D719">
            <v>0</v>
          </cell>
          <cell r="E719">
            <v>0</v>
          </cell>
          <cell r="F719">
            <v>2382</v>
          </cell>
          <cell r="G719">
            <v>2382</v>
          </cell>
          <cell r="H719">
            <v>2382</v>
          </cell>
        </row>
        <row r="720">
          <cell r="D720">
            <v>15500</v>
          </cell>
          <cell r="E720">
            <v>7000</v>
          </cell>
          <cell r="F720">
            <v>154500</v>
          </cell>
          <cell r="G720">
            <v>177000</v>
          </cell>
          <cell r="H720">
            <v>94000</v>
          </cell>
        </row>
        <row r="721">
          <cell r="D721">
            <v>0</v>
          </cell>
          <cell r="E721">
            <v>12311.92</v>
          </cell>
          <cell r="F721">
            <v>0</v>
          </cell>
          <cell r="G721">
            <v>12311.92</v>
          </cell>
          <cell r="H721">
            <v>104190.23</v>
          </cell>
        </row>
        <row r="722">
          <cell r="D722">
            <v>0</v>
          </cell>
          <cell r="E722">
            <v>0</v>
          </cell>
          <cell r="F722">
            <v>43845.75</v>
          </cell>
          <cell r="G722">
            <v>43845.75</v>
          </cell>
          <cell r="H722">
            <v>34730</v>
          </cell>
        </row>
        <row r="723">
          <cell r="D723">
            <v>0</v>
          </cell>
          <cell r="E723">
            <v>0</v>
          </cell>
          <cell r="F723">
            <v>0</v>
          </cell>
          <cell r="G723">
            <v>0</v>
          </cell>
          <cell r="H723">
            <v>750</v>
          </cell>
        </row>
        <row r="724">
          <cell r="D724">
            <v>0</v>
          </cell>
          <cell r="E724">
            <v>0</v>
          </cell>
          <cell r="F724">
            <v>92000</v>
          </cell>
          <cell r="G724">
            <v>92000</v>
          </cell>
          <cell r="H724">
            <v>50000</v>
          </cell>
        </row>
        <row r="725">
          <cell r="D725">
            <v>0</v>
          </cell>
          <cell r="E725">
            <v>0</v>
          </cell>
          <cell r="F725">
            <v>636109.08</v>
          </cell>
          <cell r="G725">
            <v>636109.08</v>
          </cell>
          <cell r="H725">
            <v>636109.08</v>
          </cell>
        </row>
        <row r="726">
          <cell r="D726">
            <v>0</v>
          </cell>
          <cell r="E726">
            <v>0</v>
          </cell>
          <cell r="F726">
            <v>77611.06</v>
          </cell>
          <cell r="G726">
            <v>77611.06</v>
          </cell>
          <cell r="H726">
            <v>75367.06</v>
          </cell>
        </row>
        <row r="727">
          <cell r="D727">
            <v>0</v>
          </cell>
          <cell r="E727">
            <v>0</v>
          </cell>
          <cell r="F727">
            <v>0</v>
          </cell>
          <cell r="G727">
            <v>0</v>
          </cell>
          <cell r="H727">
            <v>62446.88</v>
          </cell>
        </row>
        <row r="728">
          <cell r="D728">
            <v>0</v>
          </cell>
          <cell r="E728">
            <v>0</v>
          </cell>
          <cell r="F728">
            <v>27900</v>
          </cell>
          <cell r="G728">
            <v>27900</v>
          </cell>
          <cell r="H728">
            <v>27900</v>
          </cell>
        </row>
        <row r="729">
          <cell r="D729">
            <v>0</v>
          </cell>
          <cell r="E729">
            <v>0</v>
          </cell>
          <cell r="F729">
            <v>122200</v>
          </cell>
          <cell r="G729">
            <v>122200</v>
          </cell>
          <cell r="H729">
            <v>78783.71</v>
          </cell>
        </row>
        <row r="730">
          <cell r="D730">
            <v>0</v>
          </cell>
          <cell r="E730">
            <v>0</v>
          </cell>
          <cell r="F730">
            <v>60000</v>
          </cell>
          <cell r="G730">
            <v>60000</v>
          </cell>
          <cell r="H730">
            <v>60000</v>
          </cell>
        </row>
        <row r="731">
          <cell r="D731">
            <v>0</v>
          </cell>
          <cell r="E731">
            <v>0</v>
          </cell>
          <cell r="F731">
            <v>133940</v>
          </cell>
          <cell r="G731">
            <v>133940</v>
          </cell>
          <cell r="H731">
            <v>129921.8</v>
          </cell>
        </row>
        <row r="732">
          <cell r="D732">
            <v>0</v>
          </cell>
          <cell r="E732">
            <v>0</v>
          </cell>
          <cell r="F732">
            <v>9187</v>
          </cell>
          <cell r="G732">
            <v>9187</v>
          </cell>
          <cell r="H732">
            <v>9187</v>
          </cell>
        </row>
        <row r="733">
          <cell r="D733">
            <v>0</v>
          </cell>
          <cell r="E733">
            <v>2000</v>
          </cell>
          <cell r="F733">
            <v>118046.21</v>
          </cell>
          <cell r="G733">
            <v>120046.21</v>
          </cell>
          <cell r="H733">
            <v>120046.21</v>
          </cell>
        </row>
        <row r="734">
          <cell r="D734">
            <v>0</v>
          </cell>
          <cell r="E734">
            <v>4500</v>
          </cell>
          <cell r="F734">
            <v>1525</v>
          </cell>
          <cell r="G734">
            <v>6025</v>
          </cell>
          <cell r="H734">
            <v>19717</v>
          </cell>
        </row>
        <row r="735">
          <cell r="D735">
            <v>0</v>
          </cell>
          <cell r="E735">
            <v>0</v>
          </cell>
          <cell r="F735">
            <v>28091.86</v>
          </cell>
          <cell r="G735">
            <v>28091.86</v>
          </cell>
          <cell r="H735">
            <v>28091.86</v>
          </cell>
        </row>
        <row r="736">
          <cell r="D736">
            <v>0</v>
          </cell>
          <cell r="E736">
            <v>28250</v>
          </cell>
          <cell r="F736">
            <v>22397</v>
          </cell>
          <cell r="G736">
            <v>50647</v>
          </cell>
          <cell r="H736">
            <v>27486</v>
          </cell>
        </row>
        <row r="737">
          <cell r="D737">
            <v>0</v>
          </cell>
          <cell r="E737">
            <v>0</v>
          </cell>
          <cell r="F737">
            <v>15000</v>
          </cell>
          <cell r="G737">
            <v>15000</v>
          </cell>
          <cell r="H737">
            <v>14000</v>
          </cell>
        </row>
        <row r="738">
          <cell r="D738">
            <v>0</v>
          </cell>
          <cell r="E738">
            <v>0</v>
          </cell>
          <cell r="F738">
            <v>10000</v>
          </cell>
          <cell r="G738">
            <v>10000</v>
          </cell>
          <cell r="H738">
            <v>5670</v>
          </cell>
        </row>
        <row r="739">
          <cell r="D739">
            <v>0</v>
          </cell>
          <cell r="E739">
            <v>6060</v>
          </cell>
          <cell r="F739">
            <v>474336.19</v>
          </cell>
          <cell r="G739">
            <v>480396.19</v>
          </cell>
          <cell r="H739">
            <v>401653.01</v>
          </cell>
        </row>
        <row r="740">
          <cell r="D740">
            <v>27500</v>
          </cell>
          <cell r="E740">
            <v>900</v>
          </cell>
          <cell r="F740">
            <v>17850</v>
          </cell>
          <cell r="G740">
            <v>46250</v>
          </cell>
          <cell r="H740">
            <v>29112.19</v>
          </cell>
        </row>
        <row r="741">
          <cell r="D741">
            <v>0</v>
          </cell>
          <cell r="E741">
            <v>0</v>
          </cell>
          <cell r="F741">
            <v>3500</v>
          </cell>
          <cell r="G741">
            <v>3500</v>
          </cell>
          <cell r="H741">
            <v>3500</v>
          </cell>
        </row>
        <row r="742">
          <cell r="D742">
            <v>0</v>
          </cell>
          <cell r="E742">
            <v>12500</v>
          </cell>
          <cell r="F742">
            <v>33393.29</v>
          </cell>
          <cell r="G742">
            <v>45893.29</v>
          </cell>
          <cell r="H742">
            <v>45893.29</v>
          </cell>
        </row>
        <row r="743">
          <cell r="D743">
            <v>0</v>
          </cell>
          <cell r="E743">
            <v>0</v>
          </cell>
          <cell r="F743">
            <v>15000</v>
          </cell>
          <cell r="G743">
            <v>15000</v>
          </cell>
          <cell r="H743">
            <v>10606</v>
          </cell>
        </row>
        <row r="744">
          <cell r="D744">
            <v>0</v>
          </cell>
          <cell r="E744">
            <v>21020</v>
          </cell>
          <cell r="F744">
            <v>108090.21</v>
          </cell>
          <cell r="G744">
            <v>129110.21</v>
          </cell>
          <cell r="H744">
            <v>130691.29</v>
          </cell>
        </row>
        <row r="745">
          <cell r="D745">
            <v>0</v>
          </cell>
          <cell r="E745">
            <v>0</v>
          </cell>
          <cell r="F745">
            <v>0</v>
          </cell>
          <cell r="G745">
            <v>0</v>
          </cell>
          <cell r="H745">
            <v>6582</v>
          </cell>
        </row>
        <row r="746">
          <cell r="D746">
            <v>0</v>
          </cell>
          <cell r="E746">
            <v>0</v>
          </cell>
          <cell r="F746">
            <v>800</v>
          </cell>
          <cell r="G746">
            <v>800</v>
          </cell>
          <cell r="H746">
            <v>800</v>
          </cell>
        </row>
        <row r="747">
          <cell r="D747">
            <v>0</v>
          </cell>
          <cell r="E747">
            <v>0</v>
          </cell>
          <cell r="F747">
            <v>0</v>
          </cell>
          <cell r="G747">
            <v>0</v>
          </cell>
          <cell r="H747">
            <v>0</v>
          </cell>
        </row>
        <row r="748">
          <cell r="D748">
            <v>0</v>
          </cell>
          <cell r="E748">
            <v>0</v>
          </cell>
          <cell r="F748">
            <v>3030</v>
          </cell>
          <cell r="G748">
            <v>3030</v>
          </cell>
          <cell r="H748">
            <v>14400</v>
          </cell>
        </row>
        <row r="749">
          <cell r="D749">
            <v>3000</v>
          </cell>
          <cell r="E749">
            <v>3000</v>
          </cell>
          <cell r="F749">
            <v>0</v>
          </cell>
          <cell r="G749">
            <v>6000</v>
          </cell>
          <cell r="H749">
            <v>2900</v>
          </cell>
        </row>
        <row r="750">
          <cell r="D750">
            <v>0</v>
          </cell>
          <cell r="E750">
            <v>0</v>
          </cell>
          <cell r="F750">
            <v>0</v>
          </cell>
          <cell r="G750">
            <v>0</v>
          </cell>
          <cell r="H750">
            <v>1860</v>
          </cell>
        </row>
        <row r="751">
          <cell r="D751">
            <v>0</v>
          </cell>
          <cell r="E751">
            <v>0</v>
          </cell>
          <cell r="F751">
            <v>0</v>
          </cell>
          <cell r="G751">
            <v>0</v>
          </cell>
          <cell r="H751">
            <v>0</v>
          </cell>
        </row>
        <row r="752">
          <cell r="D752">
            <v>0</v>
          </cell>
          <cell r="E752">
            <v>0</v>
          </cell>
          <cell r="F752">
            <v>0</v>
          </cell>
          <cell r="G752">
            <v>0</v>
          </cell>
          <cell r="H752">
            <v>0</v>
          </cell>
        </row>
        <row r="753">
          <cell r="D753">
            <v>0</v>
          </cell>
          <cell r="E753">
            <v>0</v>
          </cell>
          <cell r="F753">
            <v>0</v>
          </cell>
          <cell r="G753">
            <v>0</v>
          </cell>
          <cell r="H753">
            <v>0</v>
          </cell>
        </row>
        <row r="754">
          <cell r="D754">
            <v>0</v>
          </cell>
          <cell r="E754">
            <v>0</v>
          </cell>
          <cell r="F754">
            <v>770</v>
          </cell>
          <cell r="G754">
            <v>770</v>
          </cell>
          <cell r="H754">
            <v>3744.73</v>
          </cell>
        </row>
        <row r="755">
          <cell r="D755">
            <v>43100</v>
          </cell>
          <cell r="E755">
            <v>68275</v>
          </cell>
          <cell r="F755">
            <v>60308</v>
          </cell>
          <cell r="G755">
            <v>171683</v>
          </cell>
          <cell r="H755">
            <v>212596.33</v>
          </cell>
        </row>
        <row r="756">
          <cell r="D756">
            <v>9000</v>
          </cell>
          <cell r="E756">
            <v>125395</v>
          </cell>
          <cell r="F756">
            <v>233094.75</v>
          </cell>
          <cell r="G756">
            <v>367489.75</v>
          </cell>
          <cell r="H756">
            <v>417380.63</v>
          </cell>
        </row>
        <row r="757">
          <cell r="D757">
            <v>0</v>
          </cell>
          <cell r="E757">
            <v>0</v>
          </cell>
          <cell r="F757">
            <v>5050</v>
          </cell>
          <cell r="G757">
            <v>5050</v>
          </cell>
          <cell r="H757">
            <v>1750</v>
          </cell>
        </row>
        <row r="758">
          <cell r="D758">
            <v>0</v>
          </cell>
          <cell r="E758">
            <v>0</v>
          </cell>
          <cell r="F758">
            <v>55679.71</v>
          </cell>
          <cell r="G758">
            <v>55679.71</v>
          </cell>
          <cell r="H758">
            <v>55679.71</v>
          </cell>
        </row>
        <row r="759">
          <cell r="D759">
            <v>0</v>
          </cell>
          <cell r="E759">
            <v>0</v>
          </cell>
          <cell r="F759">
            <v>4500</v>
          </cell>
          <cell r="G759">
            <v>4500</v>
          </cell>
          <cell r="H759">
            <v>4500</v>
          </cell>
        </row>
        <row r="760">
          <cell r="D760">
            <v>22100</v>
          </cell>
          <cell r="E760">
            <v>55180</v>
          </cell>
          <cell r="F760">
            <v>927056</v>
          </cell>
          <cell r="G760">
            <v>1004336</v>
          </cell>
          <cell r="H760">
            <v>1021373</v>
          </cell>
        </row>
        <row r="761">
          <cell r="D761">
            <v>0</v>
          </cell>
          <cell r="E761">
            <v>0</v>
          </cell>
          <cell r="F761">
            <v>0</v>
          </cell>
          <cell r="G761">
            <v>0</v>
          </cell>
          <cell r="H761">
            <v>8832</v>
          </cell>
        </row>
        <row r="762">
          <cell r="D762">
            <v>0</v>
          </cell>
          <cell r="E762">
            <v>0</v>
          </cell>
          <cell r="F762">
            <v>25000</v>
          </cell>
          <cell r="G762">
            <v>25000</v>
          </cell>
          <cell r="H762">
            <v>25000</v>
          </cell>
        </row>
        <row r="763">
          <cell r="D763">
            <v>0</v>
          </cell>
          <cell r="E763">
            <v>0</v>
          </cell>
          <cell r="F763">
            <v>73085.87</v>
          </cell>
          <cell r="G763">
            <v>73085.87</v>
          </cell>
          <cell r="H763">
            <v>73675.87</v>
          </cell>
        </row>
        <row r="764">
          <cell r="D764">
            <v>0</v>
          </cell>
          <cell r="E764">
            <v>0</v>
          </cell>
          <cell r="F764">
            <v>0</v>
          </cell>
          <cell r="G764">
            <v>0</v>
          </cell>
          <cell r="H764">
            <v>0</v>
          </cell>
        </row>
        <row r="765">
          <cell r="D765">
            <v>0</v>
          </cell>
          <cell r="E765">
            <v>0</v>
          </cell>
          <cell r="F765">
            <v>16000</v>
          </cell>
          <cell r="G765">
            <v>16000</v>
          </cell>
          <cell r="H765">
            <v>16000</v>
          </cell>
        </row>
        <row r="766">
          <cell r="D766">
            <v>0</v>
          </cell>
          <cell r="E766">
            <v>0</v>
          </cell>
          <cell r="F766">
            <v>60469</v>
          </cell>
          <cell r="G766">
            <v>60469</v>
          </cell>
          <cell r="H766">
            <v>60469</v>
          </cell>
        </row>
        <row r="767">
          <cell r="D767">
            <v>0</v>
          </cell>
          <cell r="E767">
            <v>1150</v>
          </cell>
          <cell r="F767">
            <v>66984</v>
          </cell>
          <cell r="G767">
            <v>68134</v>
          </cell>
          <cell r="H767">
            <v>68134</v>
          </cell>
        </row>
        <row r="768">
          <cell r="D768">
            <v>10000</v>
          </cell>
          <cell r="E768">
            <v>64750</v>
          </cell>
          <cell r="F768">
            <v>253626</v>
          </cell>
          <cell r="G768">
            <v>328376</v>
          </cell>
          <cell r="H768">
            <v>328376</v>
          </cell>
        </row>
        <row r="769">
          <cell r="D769">
            <v>0</v>
          </cell>
          <cell r="E769">
            <v>0</v>
          </cell>
          <cell r="F769">
            <v>99085</v>
          </cell>
          <cell r="G769">
            <v>99085</v>
          </cell>
          <cell r="H769">
            <v>96048</v>
          </cell>
        </row>
        <row r="770">
          <cell r="D770">
            <v>6000</v>
          </cell>
          <cell r="E770">
            <v>8200</v>
          </cell>
          <cell r="F770">
            <v>41475</v>
          </cell>
          <cell r="G770">
            <v>55675</v>
          </cell>
          <cell r="H770">
            <v>59274</v>
          </cell>
        </row>
        <row r="771">
          <cell r="D771">
            <v>0</v>
          </cell>
          <cell r="E771">
            <v>0</v>
          </cell>
          <cell r="F771">
            <v>173059</v>
          </cell>
          <cell r="G771">
            <v>173059</v>
          </cell>
          <cell r="H771">
            <v>148360</v>
          </cell>
        </row>
        <row r="772">
          <cell r="D772">
            <v>0</v>
          </cell>
          <cell r="E772">
            <v>0</v>
          </cell>
          <cell r="F772">
            <v>184958</v>
          </cell>
          <cell r="G772">
            <v>184958</v>
          </cell>
          <cell r="H772">
            <v>135140</v>
          </cell>
        </row>
        <row r="773">
          <cell r="D773">
            <v>0</v>
          </cell>
          <cell r="E773">
            <v>0</v>
          </cell>
          <cell r="F773">
            <v>165900</v>
          </cell>
          <cell r="G773">
            <v>165900</v>
          </cell>
          <cell r="H773">
            <v>136363</v>
          </cell>
        </row>
        <row r="774">
          <cell r="D774">
            <v>0</v>
          </cell>
          <cell r="E774">
            <v>0</v>
          </cell>
          <cell r="F774">
            <v>18893</v>
          </cell>
          <cell r="G774">
            <v>18893</v>
          </cell>
          <cell r="H774">
            <v>15150</v>
          </cell>
        </row>
        <row r="775">
          <cell r="D775">
            <v>0</v>
          </cell>
          <cell r="E775">
            <v>0</v>
          </cell>
          <cell r="F775">
            <v>66678</v>
          </cell>
          <cell r="G775">
            <v>66678</v>
          </cell>
          <cell r="H775">
            <v>31189</v>
          </cell>
        </row>
        <row r="776">
          <cell r="D776">
            <v>0</v>
          </cell>
          <cell r="E776">
            <v>0</v>
          </cell>
          <cell r="F776">
            <v>30000</v>
          </cell>
          <cell r="G776">
            <v>30000</v>
          </cell>
          <cell r="H776">
            <v>29000</v>
          </cell>
        </row>
        <row r="777">
          <cell r="D777">
            <v>87050</v>
          </cell>
          <cell r="E777">
            <v>28550</v>
          </cell>
          <cell r="F777">
            <v>100801</v>
          </cell>
          <cell r="G777">
            <v>216401</v>
          </cell>
          <cell r="H777">
            <v>216401</v>
          </cell>
        </row>
        <row r="778">
          <cell r="D778">
            <v>900</v>
          </cell>
          <cell r="E778">
            <v>0</v>
          </cell>
          <cell r="F778">
            <v>100000</v>
          </cell>
          <cell r="G778">
            <v>100900</v>
          </cell>
          <cell r="H778">
            <v>98000</v>
          </cell>
        </row>
        <row r="779">
          <cell r="D779">
            <v>0</v>
          </cell>
          <cell r="E779">
            <v>0</v>
          </cell>
          <cell r="F779">
            <v>33300</v>
          </cell>
          <cell r="G779">
            <v>33300</v>
          </cell>
          <cell r="H779">
            <v>33300</v>
          </cell>
        </row>
        <row r="780">
          <cell r="D780">
            <v>4806</v>
          </cell>
          <cell r="E780">
            <v>0</v>
          </cell>
          <cell r="F780">
            <v>30000</v>
          </cell>
          <cell r="G780">
            <v>34806</v>
          </cell>
          <cell r="H780">
            <v>87750</v>
          </cell>
        </row>
        <row r="781">
          <cell r="D781">
            <v>0</v>
          </cell>
          <cell r="E781">
            <v>2000</v>
          </cell>
          <cell r="F781">
            <v>2375</v>
          </cell>
          <cell r="G781">
            <v>4375</v>
          </cell>
          <cell r="H781">
            <v>82992</v>
          </cell>
        </row>
        <row r="782">
          <cell r="D782">
            <v>0</v>
          </cell>
          <cell r="E782">
            <v>0</v>
          </cell>
          <cell r="F782">
            <v>22478</v>
          </cell>
          <cell r="G782">
            <v>22478</v>
          </cell>
          <cell r="H782">
            <v>22478</v>
          </cell>
        </row>
        <row r="783">
          <cell r="D783">
            <v>0</v>
          </cell>
          <cell r="E783">
            <v>3250</v>
          </cell>
          <cell r="F783">
            <v>42123</v>
          </cell>
          <cell r="G783">
            <v>45373</v>
          </cell>
          <cell r="H783">
            <v>45373</v>
          </cell>
        </row>
        <row r="784">
          <cell r="D784">
            <v>83500</v>
          </cell>
          <cell r="E784">
            <v>70000</v>
          </cell>
          <cell r="F784">
            <v>113000</v>
          </cell>
          <cell r="G784">
            <v>266500</v>
          </cell>
          <cell r="H784">
            <v>266500</v>
          </cell>
        </row>
        <row r="785">
          <cell r="D785">
            <v>0</v>
          </cell>
          <cell r="E785">
            <v>1100</v>
          </cell>
          <cell r="F785">
            <v>1200</v>
          </cell>
          <cell r="G785">
            <v>2300</v>
          </cell>
          <cell r="H785">
            <v>156508</v>
          </cell>
        </row>
        <row r="786">
          <cell r="D786">
            <v>0</v>
          </cell>
          <cell r="E786">
            <v>0</v>
          </cell>
          <cell r="F786">
            <v>0</v>
          </cell>
          <cell r="G786">
            <v>0</v>
          </cell>
          <cell r="H786">
            <v>10320</v>
          </cell>
        </row>
        <row r="787">
          <cell r="D787">
            <v>0</v>
          </cell>
          <cell r="E787">
            <v>0</v>
          </cell>
          <cell r="F787">
            <v>0</v>
          </cell>
          <cell r="G787">
            <v>0</v>
          </cell>
          <cell r="H787">
            <v>22557</v>
          </cell>
        </row>
        <row r="788">
          <cell r="D788">
            <v>0</v>
          </cell>
          <cell r="E788">
            <v>0</v>
          </cell>
          <cell r="F788">
            <v>340970</v>
          </cell>
          <cell r="G788">
            <v>340970</v>
          </cell>
          <cell r="H788">
            <v>340970</v>
          </cell>
        </row>
        <row r="789">
          <cell r="D789">
            <v>0</v>
          </cell>
          <cell r="E789">
            <v>0</v>
          </cell>
          <cell r="F789">
            <v>53680</v>
          </cell>
          <cell r="G789">
            <v>53680</v>
          </cell>
          <cell r="H789">
            <v>53680</v>
          </cell>
        </row>
        <row r="790">
          <cell r="D790">
            <v>0</v>
          </cell>
          <cell r="E790">
            <v>0</v>
          </cell>
          <cell r="F790">
            <v>7441</v>
          </cell>
          <cell r="G790">
            <v>7441</v>
          </cell>
          <cell r="H790">
            <v>7441</v>
          </cell>
        </row>
        <row r="791">
          <cell r="D791">
            <v>750</v>
          </cell>
          <cell r="E791">
            <v>0</v>
          </cell>
          <cell r="F791">
            <v>5000</v>
          </cell>
          <cell r="G791">
            <v>5750</v>
          </cell>
          <cell r="H791">
            <v>2273</v>
          </cell>
        </row>
        <row r="792">
          <cell r="D792">
            <v>3460</v>
          </cell>
          <cell r="E792">
            <v>0</v>
          </cell>
          <cell r="F792">
            <v>46484</v>
          </cell>
          <cell r="G792">
            <v>49944</v>
          </cell>
          <cell r="H792">
            <v>68433</v>
          </cell>
        </row>
        <row r="793">
          <cell r="D793">
            <v>0</v>
          </cell>
          <cell r="E793">
            <v>0</v>
          </cell>
          <cell r="F793">
            <v>66851</v>
          </cell>
          <cell r="G793">
            <v>66851</v>
          </cell>
          <cell r="H793">
            <v>66851</v>
          </cell>
        </row>
        <row r="794">
          <cell r="D794">
            <v>0</v>
          </cell>
          <cell r="E794">
            <v>0</v>
          </cell>
          <cell r="F794">
            <v>0</v>
          </cell>
          <cell r="G794">
            <v>0</v>
          </cell>
          <cell r="H794">
            <v>2556</v>
          </cell>
        </row>
        <row r="795">
          <cell r="D795">
            <v>0</v>
          </cell>
          <cell r="E795">
            <v>0</v>
          </cell>
          <cell r="F795">
            <v>0</v>
          </cell>
          <cell r="G795">
            <v>0</v>
          </cell>
          <cell r="H795">
            <v>216152</v>
          </cell>
        </row>
        <row r="796">
          <cell r="D796">
            <v>0</v>
          </cell>
          <cell r="E796">
            <v>0</v>
          </cell>
          <cell r="F796">
            <v>0</v>
          </cell>
          <cell r="G796">
            <v>0</v>
          </cell>
          <cell r="H796">
            <v>16150</v>
          </cell>
        </row>
        <row r="797">
          <cell r="D797">
            <v>0</v>
          </cell>
          <cell r="E797">
            <v>0</v>
          </cell>
          <cell r="F797">
            <v>23200</v>
          </cell>
          <cell r="G797">
            <v>23200</v>
          </cell>
          <cell r="H797">
            <v>23200</v>
          </cell>
        </row>
        <row r="798">
          <cell r="D798">
            <v>0</v>
          </cell>
          <cell r="E798">
            <v>0</v>
          </cell>
          <cell r="F798">
            <v>0</v>
          </cell>
          <cell r="G798">
            <v>0</v>
          </cell>
          <cell r="H798">
            <v>28784</v>
          </cell>
        </row>
        <row r="799">
          <cell r="D799">
            <v>0</v>
          </cell>
          <cell r="E799">
            <v>0</v>
          </cell>
          <cell r="F799">
            <v>0</v>
          </cell>
          <cell r="G799">
            <v>0</v>
          </cell>
          <cell r="H799">
            <v>0</v>
          </cell>
        </row>
        <row r="800">
          <cell r="D800">
            <v>9950</v>
          </cell>
          <cell r="E800">
            <v>10450</v>
          </cell>
          <cell r="F800">
            <v>13850</v>
          </cell>
          <cell r="G800">
            <v>34250</v>
          </cell>
          <cell r="H800">
            <v>14186</v>
          </cell>
        </row>
        <row r="801">
          <cell r="D801">
            <v>0</v>
          </cell>
          <cell r="E801">
            <v>0</v>
          </cell>
          <cell r="F801">
            <v>0</v>
          </cell>
          <cell r="G801">
            <v>0</v>
          </cell>
          <cell r="H801">
            <v>0</v>
          </cell>
        </row>
        <row r="802">
          <cell r="D802">
            <v>13906</v>
          </cell>
          <cell r="E802">
            <v>9000</v>
          </cell>
          <cell r="F802">
            <v>125705</v>
          </cell>
          <cell r="G802">
            <v>148611</v>
          </cell>
          <cell r="H802">
            <v>98252</v>
          </cell>
        </row>
        <row r="803">
          <cell r="D803">
            <v>42000</v>
          </cell>
          <cell r="E803">
            <v>87000</v>
          </cell>
          <cell r="F803">
            <v>232453</v>
          </cell>
          <cell r="G803">
            <v>361453</v>
          </cell>
          <cell r="H803">
            <v>396607</v>
          </cell>
        </row>
        <row r="804">
          <cell r="D804">
            <v>0</v>
          </cell>
          <cell r="E804">
            <v>0</v>
          </cell>
          <cell r="F804">
            <v>37765</v>
          </cell>
          <cell r="G804">
            <v>37765</v>
          </cell>
          <cell r="H804">
            <v>28465</v>
          </cell>
        </row>
        <row r="805">
          <cell r="D805">
            <v>0</v>
          </cell>
          <cell r="E805">
            <v>0</v>
          </cell>
          <cell r="F805">
            <v>36667</v>
          </cell>
          <cell r="G805">
            <v>36667</v>
          </cell>
          <cell r="H805">
            <v>44282</v>
          </cell>
        </row>
        <row r="806">
          <cell r="D806">
            <v>0</v>
          </cell>
          <cell r="E806">
            <v>0</v>
          </cell>
          <cell r="F806">
            <v>70000</v>
          </cell>
          <cell r="G806">
            <v>70000</v>
          </cell>
          <cell r="H806">
            <v>70000</v>
          </cell>
        </row>
        <row r="807">
          <cell r="D807">
            <v>0</v>
          </cell>
          <cell r="E807">
            <v>0</v>
          </cell>
          <cell r="F807">
            <v>57900</v>
          </cell>
          <cell r="G807">
            <v>57900</v>
          </cell>
          <cell r="H807">
            <v>57900</v>
          </cell>
        </row>
        <row r="808">
          <cell r="D808">
            <v>2000</v>
          </cell>
          <cell r="E808">
            <v>0</v>
          </cell>
          <cell r="F808">
            <v>7600</v>
          </cell>
          <cell r="G808">
            <v>9600</v>
          </cell>
          <cell r="H808">
            <v>341</v>
          </cell>
        </row>
        <row r="809">
          <cell r="D809">
            <v>0</v>
          </cell>
          <cell r="E809">
            <v>9150</v>
          </cell>
          <cell r="F809">
            <v>179724</v>
          </cell>
          <cell r="G809">
            <v>188874</v>
          </cell>
          <cell r="H809">
            <v>190103</v>
          </cell>
        </row>
        <row r="810">
          <cell r="D810">
            <v>0</v>
          </cell>
          <cell r="E810">
            <v>0</v>
          </cell>
          <cell r="F810">
            <v>35300</v>
          </cell>
          <cell r="G810">
            <v>35300</v>
          </cell>
          <cell r="H810">
            <v>35300</v>
          </cell>
        </row>
        <row r="811">
          <cell r="D811">
            <v>0</v>
          </cell>
          <cell r="E811">
            <v>0</v>
          </cell>
          <cell r="F811">
            <v>23395</v>
          </cell>
          <cell r="G811">
            <v>23395</v>
          </cell>
          <cell r="H811">
            <v>15398</v>
          </cell>
        </row>
        <row r="812">
          <cell r="D812">
            <v>0</v>
          </cell>
          <cell r="E812">
            <v>10500</v>
          </cell>
          <cell r="F812">
            <v>0</v>
          </cell>
          <cell r="G812">
            <v>10500</v>
          </cell>
          <cell r="H812">
            <v>50744</v>
          </cell>
        </row>
        <row r="813">
          <cell r="D813">
            <v>0</v>
          </cell>
          <cell r="E813">
            <v>0</v>
          </cell>
          <cell r="F813">
            <v>3069</v>
          </cell>
          <cell r="G813">
            <v>3069</v>
          </cell>
          <cell r="H813">
            <v>33000</v>
          </cell>
        </row>
        <row r="814">
          <cell r="D814">
            <v>3500</v>
          </cell>
          <cell r="E814">
            <v>61200</v>
          </cell>
          <cell r="F814">
            <v>141898</v>
          </cell>
          <cell r="G814">
            <v>206598</v>
          </cell>
          <cell r="H814">
            <v>386039</v>
          </cell>
        </row>
        <row r="815">
          <cell r="D815">
            <v>0</v>
          </cell>
          <cell r="E815">
            <v>0</v>
          </cell>
          <cell r="F815">
            <v>0</v>
          </cell>
          <cell r="G815">
            <v>0</v>
          </cell>
          <cell r="H815">
            <v>27338</v>
          </cell>
        </row>
        <row r="816">
          <cell r="D816">
            <v>0</v>
          </cell>
          <cell r="E816">
            <v>24550</v>
          </cell>
          <cell r="F816">
            <v>141312</v>
          </cell>
          <cell r="G816">
            <v>165862</v>
          </cell>
          <cell r="H816">
            <v>165862</v>
          </cell>
        </row>
        <row r="817">
          <cell r="D817">
            <v>5000</v>
          </cell>
          <cell r="E817">
            <v>32400</v>
          </cell>
          <cell r="F817">
            <v>35900</v>
          </cell>
          <cell r="G817">
            <v>73300</v>
          </cell>
          <cell r="H817">
            <v>60156</v>
          </cell>
        </row>
        <row r="818">
          <cell r="D818">
            <v>0</v>
          </cell>
          <cell r="E818">
            <v>0</v>
          </cell>
          <cell r="F818">
            <v>3837</v>
          </cell>
          <cell r="G818">
            <v>3837</v>
          </cell>
          <cell r="H818">
            <v>3837</v>
          </cell>
        </row>
        <row r="819">
          <cell r="D819">
            <v>0</v>
          </cell>
          <cell r="E819">
            <v>0</v>
          </cell>
          <cell r="F819">
            <v>22652</v>
          </cell>
          <cell r="G819">
            <v>22652</v>
          </cell>
          <cell r="H819">
            <v>22652</v>
          </cell>
        </row>
        <row r="820">
          <cell r="D820">
            <v>6250</v>
          </cell>
          <cell r="E820">
            <v>25000</v>
          </cell>
          <cell r="F820">
            <v>0</v>
          </cell>
          <cell r="G820">
            <v>31250</v>
          </cell>
          <cell r="H820">
            <v>78000</v>
          </cell>
        </row>
        <row r="821">
          <cell r="D821">
            <v>0</v>
          </cell>
          <cell r="E821">
            <v>0</v>
          </cell>
          <cell r="F821">
            <v>4750</v>
          </cell>
          <cell r="G821">
            <v>4750</v>
          </cell>
          <cell r="H821">
            <v>7074</v>
          </cell>
        </row>
        <row r="822">
          <cell r="D822">
            <v>0</v>
          </cell>
          <cell r="E822">
            <v>14150</v>
          </cell>
          <cell r="F822">
            <v>74480</v>
          </cell>
          <cell r="G822">
            <v>88630</v>
          </cell>
          <cell r="H822">
            <v>88456</v>
          </cell>
        </row>
        <row r="823">
          <cell r="D823">
            <v>0</v>
          </cell>
          <cell r="E823">
            <v>0</v>
          </cell>
          <cell r="F823">
            <v>49225</v>
          </cell>
          <cell r="G823">
            <v>49225</v>
          </cell>
          <cell r="H823">
            <v>49225</v>
          </cell>
        </row>
        <row r="824">
          <cell r="D824">
            <v>0</v>
          </cell>
          <cell r="E824">
            <v>7500</v>
          </cell>
          <cell r="F824">
            <v>9069</v>
          </cell>
          <cell r="G824">
            <v>16569</v>
          </cell>
          <cell r="H824">
            <v>34000</v>
          </cell>
        </row>
        <row r="825">
          <cell r="D825">
            <v>177200</v>
          </cell>
          <cell r="E825">
            <v>34481</v>
          </cell>
          <cell r="F825">
            <v>415926</v>
          </cell>
          <cell r="G825">
            <v>627607</v>
          </cell>
          <cell r="H825">
            <v>602463</v>
          </cell>
        </row>
        <row r="826">
          <cell r="D826">
            <v>0</v>
          </cell>
          <cell r="E826">
            <v>34700</v>
          </cell>
          <cell r="F826">
            <v>416269</v>
          </cell>
          <cell r="G826">
            <v>450969</v>
          </cell>
          <cell r="H826">
            <v>457444</v>
          </cell>
        </row>
        <row r="827">
          <cell r="D827">
            <v>0</v>
          </cell>
          <cell r="E827">
            <v>0</v>
          </cell>
          <cell r="F827">
            <v>62202</v>
          </cell>
          <cell r="G827">
            <v>62202</v>
          </cell>
          <cell r="H827">
            <v>59584</v>
          </cell>
        </row>
        <row r="828">
          <cell r="D828">
            <v>18500</v>
          </cell>
          <cell r="E828">
            <v>36700</v>
          </cell>
          <cell r="F828">
            <v>105580</v>
          </cell>
          <cell r="G828">
            <v>160780</v>
          </cell>
          <cell r="H828">
            <v>94600</v>
          </cell>
        </row>
        <row r="829">
          <cell r="D829">
            <v>55000</v>
          </cell>
          <cell r="E829">
            <v>57916</v>
          </cell>
          <cell r="F829">
            <v>46870</v>
          </cell>
          <cell r="G829">
            <v>159786</v>
          </cell>
          <cell r="H829">
            <v>158641</v>
          </cell>
        </row>
        <row r="830">
          <cell r="D830">
            <v>20000</v>
          </cell>
          <cell r="E830">
            <v>66250</v>
          </cell>
          <cell r="F830">
            <v>171862</v>
          </cell>
          <cell r="G830">
            <v>258112</v>
          </cell>
          <cell r="H830">
            <v>186931</v>
          </cell>
        </row>
        <row r="831">
          <cell r="D831">
            <v>0</v>
          </cell>
          <cell r="E831">
            <v>24816</v>
          </cell>
          <cell r="F831">
            <v>367218</v>
          </cell>
          <cell r="G831">
            <v>392034</v>
          </cell>
          <cell r="H831">
            <v>300597</v>
          </cell>
        </row>
        <row r="832">
          <cell r="D832">
            <v>0</v>
          </cell>
          <cell r="E832">
            <v>0</v>
          </cell>
          <cell r="F832">
            <v>107526</v>
          </cell>
          <cell r="G832">
            <v>107526</v>
          </cell>
          <cell r="H832">
            <v>125860</v>
          </cell>
        </row>
        <row r="833">
          <cell r="D833">
            <v>0</v>
          </cell>
          <cell r="E833">
            <v>0</v>
          </cell>
          <cell r="F833">
            <v>146815</v>
          </cell>
          <cell r="G833">
            <v>146815</v>
          </cell>
          <cell r="H833">
            <v>146815</v>
          </cell>
        </row>
        <row r="834">
          <cell r="D834">
            <v>0</v>
          </cell>
          <cell r="E834">
            <v>0</v>
          </cell>
          <cell r="F834">
            <v>550</v>
          </cell>
          <cell r="G834">
            <v>550</v>
          </cell>
          <cell r="H834">
            <v>11050</v>
          </cell>
        </row>
        <row r="835">
          <cell r="D835">
            <v>0</v>
          </cell>
          <cell r="E835">
            <v>0</v>
          </cell>
          <cell r="F835">
            <v>31043</v>
          </cell>
          <cell r="G835">
            <v>31043</v>
          </cell>
          <cell r="H835">
            <v>31043</v>
          </cell>
        </row>
        <row r="836">
          <cell r="D836">
            <v>0</v>
          </cell>
          <cell r="E836">
            <v>0</v>
          </cell>
          <cell r="F836">
            <v>143546</v>
          </cell>
          <cell r="G836">
            <v>143546</v>
          </cell>
          <cell r="H836">
            <v>143546</v>
          </cell>
        </row>
        <row r="837">
          <cell r="D837">
            <v>0</v>
          </cell>
          <cell r="E837">
            <v>0</v>
          </cell>
          <cell r="F837">
            <v>31205</v>
          </cell>
          <cell r="G837">
            <v>31205</v>
          </cell>
          <cell r="H837">
            <v>43371</v>
          </cell>
        </row>
        <row r="838">
          <cell r="D838">
            <v>0</v>
          </cell>
          <cell r="E838">
            <v>0</v>
          </cell>
          <cell r="F838">
            <v>17990</v>
          </cell>
          <cell r="G838">
            <v>17990</v>
          </cell>
          <cell r="H838">
            <v>17990</v>
          </cell>
        </row>
        <row r="839">
          <cell r="D839">
            <v>0</v>
          </cell>
          <cell r="E839">
            <v>0</v>
          </cell>
          <cell r="F839">
            <v>52784</v>
          </cell>
          <cell r="G839">
            <v>52784</v>
          </cell>
          <cell r="H839">
            <v>52784</v>
          </cell>
        </row>
        <row r="840">
          <cell r="D840">
            <v>0</v>
          </cell>
          <cell r="E840">
            <v>54600</v>
          </cell>
          <cell r="F840">
            <v>319293</v>
          </cell>
          <cell r="G840">
            <v>373893</v>
          </cell>
          <cell r="H840">
            <v>373893</v>
          </cell>
        </row>
        <row r="841">
          <cell r="D841">
            <v>0</v>
          </cell>
          <cell r="E841">
            <v>25000</v>
          </cell>
          <cell r="F841">
            <v>44735</v>
          </cell>
          <cell r="G841">
            <v>69735</v>
          </cell>
          <cell r="H841">
            <v>74213</v>
          </cell>
        </row>
        <row r="842">
          <cell r="D842">
            <v>2500</v>
          </cell>
          <cell r="E842">
            <v>29964</v>
          </cell>
          <cell r="F842">
            <v>19010</v>
          </cell>
          <cell r="G842">
            <v>51474</v>
          </cell>
          <cell r="H842">
            <v>53463</v>
          </cell>
        </row>
        <row r="843">
          <cell r="D843">
            <v>0</v>
          </cell>
          <cell r="E843">
            <v>0</v>
          </cell>
          <cell r="F843">
            <v>10000</v>
          </cell>
          <cell r="G843">
            <v>10000</v>
          </cell>
          <cell r="H843">
            <v>10000</v>
          </cell>
        </row>
        <row r="844">
          <cell r="D844">
            <v>2900</v>
          </cell>
          <cell r="E844">
            <v>0</v>
          </cell>
          <cell r="F844">
            <v>72439</v>
          </cell>
          <cell r="G844">
            <v>75339</v>
          </cell>
          <cell r="H844">
            <v>75339</v>
          </cell>
        </row>
        <row r="845">
          <cell r="D845">
            <v>0</v>
          </cell>
          <cell r="E845">
            <v>0</v>
          </cell>
          <cell r="F845">
            <v>25000</v>
          </cell>
          <cell r="G845">
            <v>25000</v>
          </cell>
          <cell r="H845">
            <v>23238</v>
          </cell>
        </row>
        <row r="846">
          <cell r="D846">
            <v>0</v>
          </cell>
          <cell r="E846">
            <v>0</v>
          </cell>
          <cell r="F846">
            <v>60000</v>
          </cell>
          <cell r="G846">
            <v>60000</v>
          </cell>
          <cell r="H846">
            <v>52612</v>
          </cell>
        </row>
        <row r="847">
          <cell r="D847">
            <v>0</v>
          </cell>
          <cell r="E847">
            <v>0</v>
          </cell>
          <cell r="F847">
            <v>54738</v>
          </cell>
          <cell r="G847">
            <v>54738</v>
          </cell>
          <cell r="H847">
            <v>54738</v>
          </cell>
        </row>
        <row r="848">
          <cell r="D848">
            <v>0</v>
          </cell>
          <cell r="E848">
            <v>0</v>
          </cell>
          <cell r="F848">
            <v>10000</v>
          </cell>
          <cell r="G848">
            <v>10000</v>
          </cell>
          <cell r="H848">
            <v>202015</v>
          </cell>
        </row>
        <row r="849">
          <cell r="D849">
            <v>0</v>
          </cell>
          <cell r="E849">
            <v>0</v>
          </cell>
          <cell r="F849">
            <v>46000</v>
          </cell>
          <cell r="G849">
            <v>46000</v>
          </cell>
          <cell r="H849">
            <v>37058</v>
          </cell>
        </row>
        <row r="850">
          <cell r="D850">
            <v>0</v>
          </cell>
          <cell r="E850">
            <v>0</v>
          </cell>
          <cell r="F850">
            <v>94144</v>
          </cell>
          <cell r="G850">
            <v>94144</v>
          </cell>
          <cell r="H850">
            <v>94144</v>
          </cell>
        </row>
        <row r="851">
          <cell r="D851">
            <v>6000</v>
          </cell>
          <cell r="E851">
            <v>0</v>
          </cell>
          <cell r="F851">
            <v>151349</v>
          </cell>
          <cell r="G851">
            <v>157349</v>
          </cell>
          <cell r="H851">
            <v>143587</v>
          </cell>
        </row>
        <row r="852">
          <cell r="D852">
            <v>1900</v>
          </cell>
          <cell r="E852">
            <v>2000</v>
          </cell>
          <cell r="F852">
            <v>122257</v>
          </cell>
          <cell r="G852">
            <v>126157</v>
          </cell>
          <cell r="H852">
            <v>100157</v>
          </cell>
        </row>
        <row r="853">
          <cell r="D853">
            <v>31665</v>
          </cell>
          <cell r="E853">
            <v>47349</v>
          </cell>
          <cell r="F853">
            <v>183562</v>
          </cell>
          <cell r="G853">
            <v>262576</v>
          </cell>
          <cell r="H853">
            <v>285652</v>
          </cell>
        </row>
        <row r="854">
          <cell r="D854">
            <v>13200</v>
          </cell>
          <cell r="E854">
            <v>0</v>
          </cell>
          <cell r="F854">
            <v>20630</v>
          </cell>
          <cell r="G854">
            <v>33830</v>
          </cell>
          <cell r="H854">
            <v>26961</v>
          </cell>
        </row>
        <row r="855">
          <cell r="D855">
            <v>0</v>
          </cell>
          <cell r="E855">
            <v>0</v>
          </cell>
          <cell r="F855">
            <v>13775</v>
          </cell>
          <cell r="G855">
            <v>13775</v>
          </cell>
          <cell r="H855">
            <v>72775</v>
          </cell>
        </row>
        <row r="856">
          <cell r="D856">
            <v>0</v>
          </cell>
          <cell r="E856">
            <v>0</v>
          </cell>
          <cell r="F856">
            <v>270000</v>
          </cell>
          <cell r="G856">
            <v>270000</v>
          </cell>
          <cell r="H856">
            <v>261447</v>
          </cell>
        </row>
        <row r="857">
          <cell r="D857">
            <v>0</v>
          </cell>
          <cell r="E857">
            <v>0</v>
          </cell>
          <cell r="F857">
            <v>524548</v>
          </cell>
          <cell r="G857">
            <v>524548</v>
          </cell>
          <cell r="H857">
            <v>474409</v>
          </cell>
        </row>
        <row r="858">
          <cell r="D858">
            <v>0</v>
          </cell>
          <cell r="E858">
            <v>0</v>
          </cell>
          <cell r="F858">
            <v>117104</v>
          </cell>
          <cell r="G858">
            <v>117104</v>
          </cell>
          <cell r="H858">
            <v>120854</v>
          </cell>
        </row>
        <row r="859">
          <cell r="D859">
            <v>0</v>
          </cell>
          <cell r="E859">
            <v>0</v>
          </cell>
          <cell r="F859">
            <v>136017</v>
          </cell>
          <cell r="G859">
            <v>136017</v>
          </cell>
          <cell r="H859">
            <v>136017</v>
          </cell>
        </row>
        <row r="860">
          <cell r="D860">
            <v>0</v>
          </cell>
          <cell r="E860">
            <v>0</v>
          </cell>
          <cell r="F860">
            <v>215000</v>
          </cell>
          <cell r="G860">
            <v>215000</v>
          </cell>
          <cell r="H860">
            <v>215000</v>
          </cell>
        </row>
        <row r="861">
          <cell r="D861">
            <v>0</v>
          </cell>
          <cell r="E861">
            <v>0</v>
          </cell>
          <cell r="F861">
            <v>399498</v>
          </cell>
          <cell r="G861">
            <v>399498</v>
          </cell>
          <cell r="H861">
            <v>394834</v>
          </cell>
        </row>
        <row r="862">
          <cell r="D862">
            <v>0</v>
          </cell>
          <cell r="E862">
            <v>0</v>
          </cell>
          <cell r="F862">
            <v>198320</v>
          </cell>
          <cell r="G862">
            <v>198320</v>
          </cell>
          <cell r="H862">
            <v>198320</v>
          </cell>
        </row>
        <row r="863">
          <cell r="D863">
            <v>0</v>
          </cell>
          <cell r="E863">
            <v>0</v>
          </cell>
          <cell r="F863">
            <v>267056</v>
          </cell>
          <cell r="G863">
            <v>267056</v>
          </cell>
          <cell r="H863">
            <v>267056</v>
          </cell>
        </row>
        <row r="864">
          <cell r="D864">
            <v>0</v>
          </cell>
          <cell r="E864">
            <v>0</v>
          </cell>
          <cell r="F864">
            <v>205000</v>
          </cell>
          <cell r="G864">
            <v>205000</v>
          </cell>
          <cell r="H864">
            <v>164000</v>
          </cell>
        </row>
        <row r="865">
          <cell r="D865">
            <v>0</v>
          </cell>
          <cell r="E865">
            <v>0</v>
          </cell>
          <cell r="F865">
            <v>0</v>
          </cell>
          <cell r="G865">
            <v>0</v>
          </cell>
          <cell r="H865">
            <v>150086</v>
          </cell>
        </row>
        <row r="866">
          <cell r="D866">
            <v>0</v>
          </cell>
          <cell r="E866">
            <v>0</v>
          </cell>
          <cell r="F866">
            <v>385000</v>
          </cell>
          <cell r="G866">
            <v>385000</v>
          </cell>
          <cell r="H866">
            <v>315000</v>
          </cell>
        </row>
        <row r="867">
          <cell r="D867">
            <v>0</v>
          </cell>
          <cell r="E867">
            <v>0</v>
          </cell>
          <cell r="F867">
            <v>100050</v>
          </cell>
          <cell r="G867">
            <v>100050</v>
          </cell>
          <cell r="H867">
            <v>100050</v>
          </cell>
        </row>
        <row r="868">
          <cell r="D868">
            <v>21000</v>
          </cell>
          <cell r="E868">
            <v>0</v>
          </cell>
          <cell r="F868">
            <v>3250</v>
          </cell>
          <cell r="G868">
            <v>24250</v>
          </cell>
          <cell r="H868">
            <v>157621</v>
          </cell>
        </row>
        <row r="869">
          <cell r="D869">
            <v>0</v>
          </cell>
          <cell r="E869">
            <v>0</v>
          </cell>
          <cell r="F869">
            <v>42720</v>
          </cell>
          <cell r="G869">
            <v>42720</v>
          </cell>
          <cell r="H869">
            <v>42720</v>
          </cell>
        </row>
        <row r="870">
          <cell r="D870">
            <v>0</v>
          </cell>
          <cell r="E870">
            <v>0</v>
          </cell>
          <cell r="F870">
            <v>56150</v>
          </cell>
          <cell r="G870">
            <v>56150</v>
          </cell>
          <cell r="H870">
            <v>42325</v>
          </cell>
        </row>
        <row r="871">
          <cell r="D871">
            <v>0</v>
          </cell>
          <cell r="E871">
            <v>0</v>
          </cell>
          <cell r="F871">
            <v>202920</v>
          </cell>
          <cell r="G871">
            <v>202920</v>
          </cell>
          <cell r="H871">
            <v>202920</v>
          </cell>
        </row>
        <row r="872">
          <cell r="D872">
            <v>0</v>
          </cell>
          <cell r="E872">
            <v>0</v>
          </cell>
          <cell r="F872">
            <v>170821</v>
          </cell>
          <cell r="G872">
            <v>170821</v>
          </cell>
          <cell r="H872">
            <v>170821</v>
          </cell>
        </row>
        <row r="873">
          <cell r="D873">
            <v>0</v>
          </cell>
          <cell r="E873">
            <v>0</v>
          </cell>
          <cell r="F873">
            <v>290402</v>
          </cell>
          <cell r="G873">
            <v>290402</v>
          </cell>
          <cell r="H873">
            <v>290402</v>
          </cell>
        </row>
        <row r="874">
          <cell r="D874">
            <v>0</v>
          </cell>
          <cell r="E874">
            <v>0</v>
          </cell>
          <cell r="F874">
            <v>321305</v>
          </cell>
          <cell r="G874">
            <v>321305</v>
          </cell>
          <cell r="H874">
            <v>321305</v>
          </cell>
        </row>
        <row r="875">
          <cell r="D875">
            <v>0</v>
          </cell>
          <cell r="E875">
            <v>0</v>
          </cell>
          <cell r="F875">
            <v>84700</v>
          </cell>
          <cell r="G875">
            <v>84700</v>
          </cell>
          <cell r="H875">
            <v>84700</v>
          </cell>
        </row>
        <row r="876">
          <cell r="D876">
            <v>0</v>
          </cell>
          <cell r="E876">
            <v>38600</v>
          </cell>
          <cell r="F876">
            <v>113143</v>
          </cell>
          <cell r="G876">
            <v>151743</v>
          </cell>
          <cell r="H876">
            <v>115309</v>
          </cell>
        </row>
        <row r="877">
          <cell r="D877">
            <v>1000</v>
          </cell>
          <cell r="E877">
            <v>10000</v>
          </cell>
          <cell r="F877">
            <v>173895</v>
          </cell>
          <cell r="G877">
            <v>184895</v>
          </cell>
          <cell r="H877">
            <v>188562</v>
          </cell>
        </row>
        <row r="878">
          <cell r="D878">
            <v>0</v>
          </cell>
          <cell r="E878">
            <v>4000</v>
          </cell>
          <cell r="F878">
            <v>44750</v>
          </cell>
          <cell r="G878">
            <v>48750</v>
          </cell>
          <cell r="H878">
            <v>85404</v>
          </cell>
        </row>
        <row r="879">
          <cell r="D879">
            <v>0</v>
          </cell>
          <cell r="E879">
            <v>0</v>
          </cell>
          <cell r="F879">
            <v>5500</v>
          </cell>
          <cell r="G879">
            <v>5500</v>
          </cell>
          <cell r="H879">
            <v>4113</v>
          </cell>
        </row>
        <row r="880">
          <cell r="D880">
            <v>0</v>
          </cell>
          <cell r="E880">
            <v>0</v>
          </cell>
          <cell r="F880">
            <v>163200</v>
          </cell>
          <cell r="G880">
            <v>163200</v>
          </cell>
          <cell r="H880">
            <v>163200</v>
          </cell>
        </row>
        <row r="881">
          <cell r="D881">
            <v>0</v>
          </cell>
          <cell r="E881">
            <v>0</v>
          </cell>
          <cell r="F881">
            <v>95600</v>
          </cell>
          <cell r="G881">
            <v>95600</v>
          </cell>
          <cell r="H881">
            <v>94913</v>
          </cell>
        </row>
        <row r="882">
          <cell r="D882">
            <v>0</v>
          </cell>
          <cell r="E882">
            <v>0</v>
          </cell>
          <cell r="F882">
            <v>14070</v>
          </cell>
          <cell r="G882">
            <v>14070</v>
          </cell>
          <cell r="H882">
            <v>14070</v>
          </cell>
        </row>
        <row r="883">
          <cell r="D883">
            <v>0</v>
          </cell>
          <cell r="E883">
            <v>0</v>
          </cell>
          <cell r="F883">
            <v>14675</v>
          </cell>
          <cell r="G883">
            <v>14675</v>
          </cell>
          <cell r="H883">
            <v>14675</v>
          </cell>
        </row>
        <row r="884">
          <cell r="D884">
            <v>3800</v>
          </cell>
          <cell r="E884">
            <v>0</v>
          </cell>
          <cell r="F884">
            <v>24021</v>
          </cell>
          <cell r="G884">
            <v>27821</v>
          </cell>
          <cell r="H884">
            <v>99375</v>
          </cell>
        </row>
        <row r="885">
          <cell r="D885">
            <v>0</v>
          </cell>
          <cell r="E885">
            <v>0</v>
          </cell>
          <cell r="F885">
            <v>30665</v>
          </cell>
          <cell r="G885">
            <v>30665</v>
          </cell>
          <cell r="H885">
            <v>30665</v>
          </cell>
        </row>
        <row r="886">
          <cell r="D886">
            <v>0</v>
          </cell>
          <cell r="E886">
            <v>0</v>
          </cell>
          <cell r="F886">
            <v>80000</v>
          </cell>
          <cell r="G886">
            <v>80000</v>
          </cell>
          <cell r="H886">
            <v>130469</v>
          </cell>
        </row>
        <row r="887">
          <cell r="D887">
            <v>0</v>
          </cell>
          <cell r="E887">
            <v>0</v>
          </cell>
          <cell r="F887">
            <v>50599</v>
          </cell>
          <cell r="G887">
            <v>50599</v>
          </cell>
          <cell r="H887">
            <v>34399</v>
          </cell>
        </row>
        <row r="888">
          <cell r="D888">
            <v>0</v>
          </cell>
          <cell r="E888">
            <v>0</v>
          </cell>
          <cell r="F888">
            <v>22802</v>
          </cell>
          <cell r="G888">
            <v>22802</v>
          </cell>
          <cell r="H888">
            <v>22802</v>
          </cell>
        </row>
        <row r="889">
          <cell r="D889">
            <v>0</v>
          </cell>
          <cell r="E889">
            <v>0</v>
          </cell>
          <cell r="F889">
            <v>11994</v>
          </cell>
          <cell r="G889">
            <v>11994</v>
          </cell>
          <cell r="H889">
            <v>10994</v>
          </cell>
        </row>
        <row r="890">
          <cell r="D890">
            <v>3150</v>
          </cell>
          <cell r="E890">
            <v>5900</v>
          </cell>
          <cell r="F890">
            <v>0</v>
          </cell>
          <cell r="G890">
            <v>9050</v>
          </cell>
          <cell r="H890">
            <v>9904</v>
          </cell>
        </row>
        <row r="891">
          <cell r="D891">
            <v>28750</v>
          </cell>
          <cell r="E891">
            <v>14390</v>
          </cell>
          <cell r="F891">
            <v>38680</v>
          </cell>
          <cell r="G891">
            <v>81820</v>
          </cell>
          <cell r="H891">
            <v>89500</v>
          </cell>
        </row>
        <row r="892">
          <cell r="D892">
            <v>0</v>
          </cell>
          <cell r="E892">
            <v>0</v>
          </cell>
          <cell r="F892">
            <v>287358</v>
          </cell>
          <cell r="G892">
            <v>287358</v>
          </cell>
          <cell r="H892">
            <v>145977</v>
          </cell>
        </row>
        <row r="893">
          <cell r="D893">
            <v>23500</v>
          </cell>
          <cell r="E893">
            <v>66190</v>
          </cell>
          <cell r="F893">
            <v>113710</v>
          </cell>
          <cell r="G893">
            <v>203400</v>
          </cell>
          <cell r="H893">
            <v>78170</v>
          </cell>
        </row>
        <row r="894">
          <cell r="D894">
            <v>0</v>
          </cell>
          <cell r="E894">
            <v>4000</v>
          </cell>
          <cell r="F894">
            <v>36414</v>
          </cell>
          <cell r="G894">
            <v>40414</v>
          </cell>
          <cell r="H894">
            <v>33576</v>
          </cell>
        </row>
        <row r="895">
          <cell r="D895">
            <v>7400</v>
          </cell>
          <cell r="E895">
            <v>0</v>
          </cell>
          <cell r="F895">
            <v>76610</v>
          </cell>
          <cell r="G895">
            <v>84010</v>
          </cell>
          <cell r="H895">
            <v>77248</v>
          </cell>
        </row>
        <row r="896">
          <cell r="D896">
            <v>0</v>
          </cell>
          <cell r="E896">
            <v>0</v>
          </cell>
          <cell r="F896">
            <v>10423</v>
          </cell>
          <cell r="G896">
            <v>10423</v>
          </cell>
          <cell r="H896">
            <v>10423</v>
          </cell>
        </row>
        <row r="897">
          <cell r="D897">
            <v>0</v>
          </cell>
          <cell r="E897">
            <v>3250</v>
          </cell>
          <cell r="F897">
            <v>118039</v>
          </cell>
          <cell r="G897">
            <v>121289</v>
          </cell>
          <cell r="H897">
            <v>121289</v>
          </cell>
        </row>
        <row r="898">
          <cell r="D898">
            <v>0</v>
          </cell>
          <cell r="E898">
            <v>0</v>
          </cell>
          <cell r="F898">
            <v>71751</v>
          </cell>
          <cell r="G898">
            <v>71751</v>
          </cell>
          <cell r="H898">
            <v>71751</v>
          </cell>
        </row>
        <row r="899">
          <cell r="D899">
            <v>722</v>
          </cell>
          <cell r="E899">
            <v>0</v>
          </cell>
          <cell r="F899">
            <v>3648</v>
          </cell>
          <cell r="G899">
            <v>4370</v>
          </cell>
          <cell r="H899">
            <v>4400</v>
          </cell>
        </row>
        <row r="900">
          <cell r="D900">
            <v>14000</v>
          </cell>
          <cell r="E900">
            <v>23250</v>
          </cell>
          <cell r="F900">
            <v>94559</v>
          </cell>
          <cell r="G900">
            <v>131809</v>
          </cell>
          <cell r="H900">
            <v>143613</v>
          </cell>
        </row>
        <row r="901">
          <cell r="D901">
            <v>0</v>
          </cell>
          <cell r="E901">
            <v>0</v>
          </cell>
          <cell r="F901">
            <v>10500</v>
          </cell>
          <cell r="G901">
            <v>10500</v>
          </cell>
          <cell r="H901">
            <v>22684</v>
          </cell>
        </row>
        <row r="902">
          <cell r="D902">
            <v>0</v>
          </cell>
          <cell r="E902">
            <v>0</v>
          </cell>
          <cell r="F902">
            <v>298075</v>
          </cell>
          <cell r="G902">
            <v>298075</v>
          </cell>
          <cell r="H902">
            <v>298075</v>
          </cell>
        </row>
        <row r="903">
          <cell r="D903">
            <v>0</v>
          </cell>
          <cell r="E903">
            <v>0</v>
          </cell>
          <cell r="F903">
            <v>78233</v>
          </cell>
          <cell r="G903">
            <v>78233</v>
          </cell>
          <cell r="H903">
            <v>78233</v>
          </cell>
        </row>
        <row r="904">
          <cell r="D904">
            <v>0</v>
          </cell>
          <cell r="E904">
            <v>0</v>
          </cell>
          <cell r="F904">
            <v>37547</v>
          </cell>
          <cell r="G904">
            <v>37547</v>
          </cell>
          <cell r="H904">
            <v>37547</v>
          </cell>
        </row>
        <row r="905">
          <cell r="D905">
            <v>20250</v>
          </cell>
          <cell r="E905">
            <v>16750</v>
          </cell>
          <cell r="F905">
            <v>88535</v>
          </cell>
          <cell r="G905">
            <v>125535</v>
          </cell>
          <cell r="H905">
            <v>125535</v>
          </cell>
        </row>
        <row r="906">
          <cell r="D906">
            <v>13067</v>
          </cell>
          <cell r="E906">
            <v>0</v>
          </cell>
          <cell r="F906">
            <v>71000</v>
          </cell>
          <cell r="G906">
            <v>84067</v>
          </cell>
          <cell r="H906">
            <v>84067</v>
          </cell>
        </row>
        <row r="907">
          <cell r="D907">
            <v>0</v>
          </cell>
          <cell r="E907">
            <v>0</v>
          </cell>
          <cell r="F907">
            <v>32618</v>
          </cell>
          <cell r="G907">
            <v>32618</v>
          </cell>
          <cell r="H907">
            <v>32618</v>
          </cell>
        </row>
        <row r="908">
          <cell r="D908">
            <v>0</v>
          </cell>
          <cell r="E908">
            <v>0</v>
          </cell>
          <cell r="F908">
            <v>32158</v>
          </cell>
          <cell r="G908">
            <v>32158</v>
          </cell>
          <cell r="H908">
            <v>32158</v>
          </cell>
        </row>
        <row r="909">
          <cell r="D909">
            <v>0</v>
          </cell>
          <cell r="E909">
            <v>0</v>
          </cell>
          <cell r="F909">
            <v>65000</v>
          </cell>
          <cell r="G909">
            <v>65000</v>
          </cell>
          <cell r="H909">
            <v>65000</v>
          </cell>
        </row>
        <row r="910">
          <cell r="D910">
            <v>0</v>
          </cell>
          <cell r="E910">
            <v>0</v>
          </cell>
          <cell r="F910">
            <v>158740</v>
          </cell>
          <cell r="G910">
            <v>158740</v>
          </cell>
          <cell r="H910">
            <v>158740</v>
          </cell>
        </row>
        <row r="911">
          <cell r="D911">
            <v>0</v>
          </cell>
          <cell r="E911">
            <v>350</v>
          </cell>
          <cell r="F911">
            <v>107711</v>
          </cell>
          <cell r="G911">
            <v>108061</v>
          </cell>
          <cell r="H911">
            <v>108061</v>
          </cell>
        </row>
        <row r="912">
          <cell r="D912">
            <v>0</v>
          </cell>
          <cell r="E912">
            <v>0</v>
          </cell>
          <cell r="F912">
            <v>55000</v>
          </cell>
          <cell r="G912">
            <v>55000</v>
          </cell>
          <cell r="H912">
            <v>43265</v>
          </cell>
        </row>
        <row r="913">
          <cell r="D913">
            <v>0</v>
          </cell>
          <cell r="E913">
            <v>0</v>
          </cell>
          <cell r="F913">
            <v>16535</v>
          </cell>
          <cell r="G913">
            <v>16535</v>
          </cell>
          <cell r="H913">
            <v>16565</v>
          </cell>
        </row>
        <row r="914">
          <cell r="D914">
            <v>0</v>
          </cell>
          <cell r="E914">
            <v>0</v>
          </cell>
          <cell r="F914">
            <v>24800</v>
          </cell>
          <cell r="G914">
            <v>24800</v>
          </cell>
          <cell r="H914">
            <v>24935</v>
          </cell>
        </row>
        <row r="915">
          <cell r="D915">
            <v>0</v>
          </cell>
          <cell r="E915">
            <v>0</v>
          </cell>
          <cell r="F915">
            <v>48996</v>
          </cell>
          <cell r="G915">
            <v>48996</v>
          </cell>
          <cell r="H915">
            <v>48996</v>
          </cell>
        </row>
        <row r="916">
          <cell r="D916">
            <v>8500</v>
          </cell>
          <cell r="E916">
            <v>72200</v>
          </cell>
          <cell r="F916">
            <v>235530</v>
          </cell>
          <cell r="G916">
            <v>316230</v>
          </cell>
          <cell r="H916">
            <v>385601</v>
          </cell>
        </row>
        <row r="917">
          <cell r="D917">
            <v>0</v>
          </cell>
          <cell r="E917">
            <v>450</v>
          </cell>
          <cell r="F917">
            <v>544381</v>
          </cell>
          <cell r="G917">
            <v>544831</v>
          </cell>
          <cell r="H917">
            <v>518257</v>
          </cell>
        </row>
        <row r="918">
          <cell r="D918">
            <v>0</v>
          </cell>
          <cell r="E918">
            <v>0</v>
          </cell>
          <cell r="F918">
            <v>95500</v>
          </cell>
          <cell r="G918">
            <v>95500</v>
          </cell>
          <cell r="H918">
            <v>112400</v>
          </cell>
        </row>
        <row r="919">
          <cell r="D919">
            <v>0</v>
          </cell>
          <cell r="E919">
            <v>0</v>
          </cell>
          <cell r="F919">
            <v>22003</v>
          </cell>
          <cell r="G919">
            <v>22003</v>
          </cell>
          <cell r="H919">
            <v>22003</v>
          </cell>
        </row>
        <row r="920">
          <cell r="D920">
            <v>1500</v>
          </cell>
          <cell r="E920">
            <v>0</v>
          </cell>
          <cell r="F920">
            <v>16595</v>
          </cell>
          <cell r="G920">
            <v>18095</v>
          </cell>
          <cell r="H920">
            <v>18095</v>
          </cell>
        </row>
        <row r="921">
          <cell r="D921">
            <v>0</v>
          </cell>
          <cell r="E921">
            <v>0</v>
          </cell>
          <cell r="F921">
            <v>9400</v>
          </cell>
          <cell r="G921">
            <v>9400</v>
          </cell>
          <cell r="H921">
            <v>17400</v>
          </cell>
        </row>
        <row r="922">
          <cell r="D922">
            <v>0</v>
          </cell>
          <cell r="E922">
            <v>0</v>
          </cell>
          <cell r="F922">
            <v>42604</v>
          </cell>
          <cell r="G922">
            <v>42604</v>
          </cell>
          <cell r="H922">
            <v>42604</v>
          </cell>
        </row>
        <row r="923">
          <cell r="D923">
            <v>36350</v>
          </cell>
          <cell r="E923">
            <v>7050</v>
          </cell>
          <cell r="F923">
            <v>145007</v>
          </cell>
          <cell r="G923">
            <v>188407</v>
          </cell>
          <cell r="H923">
            <v>187963</v>
          </cell>
        </row>
        <row r="924">
          <cell r="D924">
            <v>14500</v>
          </cell>
          <cell r="E924">
            <v>0</v>
          </cell>
          <cell r="F924">
            <v>0</v>
          </cell>
          <cell r="G924">
            <v>14500</v>
          </cell>
          <cell r="H924">
            <v>8403</v>
          </cell>
        </row>
        <row r="925">
          <cell r="D925">
            <v>2400</v>
          </cell>
          <cell r="E925">
            <v>0</v>
          </cell>
          <cell r="F925">
            <v>133941</v>
          </cell>
          <cell r="G925">
            <v>136341</v>
          </cell>
          <cell r="H925">
            <v>136341</v>
          </cell>
        </row>
        <row r="926">
          <cell r="D926">
            <v>5500</v>
          </cell>
          <cell r="E926">
            <v>10320</v>
          </cell>
          <cell r="F926">
            <v>3900</v>
          </cell>
          <cell r="G926">
            <v>19720</v>
          </cell>
          <cell r="H926">
            <v>85596</v>
          </cell>
        </row>
        <row r="927">
          <cell r="D927">
            <v>0</v>
          </cell>
          <cell r="E927">
            <v>0</v>
          </cell>
          <cell r="F927">
            <v>13000</v>
          </cell>
          <cell r="G927">
            <v>13000</v>
          </cell>
          <cell r="H927">
            <v>13000</v>
          </cell>
        </row>
        <row r="928">
          <cell r="D928">
            <v>0</v>
          </cell>
          <cell r="E928">
            <v>0</v>
          </cell>
          <cell r="F928">
            <v>0</v>
          </cell>
          <cell r="G928">
            <v>0</v>
          </cell>
          <cell r="H928">
            <v>0</v>
          </cell>
        </row>
        <row r="929">
          <cell r="D929">
            <v>0</v>
          </cell>
          <cell r="E929">
            <v>0</v>
          </cell>
          <cell r="F929">
            <v>220407</v>
          </cell>
          <cell r="G929">
            <v>220407</v>
          </cell>
          <cell r="H929">
            <v>220407</v>
          </cell>
        </row>
        <row r="930">
          <cell r="D930">
            <v>0</v>
          </cell>
          <cell r="E930">
            <v>0</v>
          </cell>
          <cell r="F930">
            <v>60000</v>
          </cell>
          <cell r="G930">
            <v>60000</v>
          </cell>
          <cell r="H930">
            <v>60000</v>
          </cell>
        </row>
        <row r="931">
          <cell r="D931">
            <v>0</v>
          </cell>
          <cell r="E931">
            <v>2000</v>
          </cell>
          <cell r="F931">
            <v>39417</v>
          </cell>
          <cell r="G931">
            <v>41417</v>
          </cell>
          <cell r="H931">
            <v>41417</v>
          </cell>
        </row>
        <row r="932">
          <cell r="D932">
            <v>0</v>
          </cell>
          <cell r="E932">
            <v>0</v>
          </cell>
          <cell r="F932">
            <v>52145</v>
          </cell>
          <cell r="G932">
            <v>52145</v>
          </cell>
          <cell r="H932">
            <v>48325</v>
          </cell>
        </row>
        <row r="933">
          <cell r="D933">
            <v>5000</v>
          </cell>
          <cell r="E933">
            <v>23000</v>
          </cell>
          <cell r="F933">
            <v>99800</v>
          </cell>
          <cell r="G933">
            <v>127800</v>
          </cell>
          <cell r="H933">
            <v>127800</v>
          </cell>
        </row>
        <row r="934">
          <cell r="D934">
            <v>0</v>
          </cell>
          <cell r="E934">
            <v>0</v>
          </cell>
          <cell r="F934">
            <v>1312</v>
          </cell>
          <cell r="G934">
            <v>1312</v>
          </cell>
          <cell r="H934">
            <v>1146</v>
          </cell>
        </row>
        <row r="935">
          <cell r="D935">
            <v>0</v>
          </cell>
          <cell r="E935">
            <v>0</v>
          </cell>
          <cell r="F935">
            <v>12500</v>
          </cell>
          <cell r="G935">
            <v>12500</v>
          </cell>
          <cell r="H935">
            <v>1419</v>
          </cell>
        </row>
        <row r="936">
          <cell r="D936">
            <v>0</v>
          </cell>
          <cell r="E936">
            <v>74150</v>
          </cell>
          <cell r="F936">
            <v>109844</v>
          </cell>
          <cell r="G936">
            <v>183994</v>
          </cell>
          <cell r="H936">
            <v>149430</v>
          </cell>
        </row>
        <row r="937">
          <cell r="D937">
            <v>5000</v>
          </cell>
          <cell r="E937">
            <v>88100</v>
          </cell>
          <cell r="F937">
            <v>45058</v>
          </cell>
          <cell r="G937">
            <v>138158</v>
          </cell>
          <cell r="H937">
            <v>105562</v>
          </cell>
        </row>
        <row r="938">
          <cell r="D938">
            <v>12000</v>
          </cell>
          <cell r="E938">
            <v>19250</v>
          </cell>
          <cell r="F938">
            <v>28632</v>
          </cell>
          <cell r="G938">
            <v>59882</v>
          </cell>
          <cell r="H938">
            <v>54298</v>
          </cell>
        </row>
        <row r="939">
          <cell r="D939">
            <v>12000</v>
          </cell>
          <cell r="E939">
            <v>28000</v>
          </cell>
          <cell r="F939">
            <v>70689</v>
          </cell>
          <cell r="G939">
            <v>110689</v>
          </cell>
          <cell r="H939">
            <v>10925</v>
          </cell>
        </row>
        <row r="940">
          <cell r="D940">
            <v>0</v>
          </cell>
          <cell r="E940">
            <v>0</v>
          </cell>
          <cell r="F940">
            <v>12554</v>
          </cell>
          <cell r="G940">
            <v>12554</v>
          </cell>
          <cell r="H940">
            <v>12554</v>
          </cell>
        </row>
        <row r="941">
          <cell r="D941">
            <v>10000</v>
          </cell>
          <cell r="E941">
            <v>26400</v>
          </cell>
          <cell r="F941">
            <v>112300</v>
          </cell>
          <cell r="G941">
            <v>148700</v>
          </cell>
          <cell r="H941">
            <v>150190</v>
          </cell>
        </row>
        <row r="942">
          <cell r="D942">
            <v>0</v>
          </cell>
          <cell r="E942">
            <v>0</v>
          </cell>
          <cell r="F942">
            <v>6914</v>
          </cell>
          <cell r="G942">
            <v>6914</v>
          </cell>
          <cell r="H942">
            <v>7201</v>
          </cell>
        </row>
        <row r="943">
          <cell r="D943">
            <v>0</v>
          </cell>
          <cell r="E943">
            <v>0</v>
          </cell>
          <cell r="F943">
            <v>2250</v>
          </cell>
          <cell r="G943">
            <v>2250</v>
          </cell>
          <cell r="H943">
            <v>20260</v>
          </cell>
        </row>
        <row r="944">
          <cell r="D944">
            <v>3774</v>
          </cell>
          <cell r="E944">
            <v>0</v>
          </cell>
          <cell r="F944">
            <v>20364</v>
          </cell>
          <cell r="G944">
            <v>24138</v>
          </cell>
          <cell r="H944">
            <v>22938</v>
          </cell>
        </row>
        <row r="945">
          <cell r="D945">
            <v>0</v>
          </cell>
          <cell r="E945">
            <v>900</v>
          </cell>
          <cell r="F945">
            <v>70707</v>
          </cell>
          <cell r="G945">
            <v>71607</v>
          </cell>
          <cell r="H945">
            <v>50862</v>
          </cell>
        </row>
        <row r="946">
          <cell r="D946">
            <v>0</v>
          </cell>
          <cell r="E946">
            <v>5625</v>
          </cell>
          <cell r="F946">
            <v>39397</v>
          </cell>
          <cell r="G946">
            <v>45022</v>
          </cell>
          <cell r="H946">
            <v>107325</v>
          </cell>
        </row>
        <row r="947">
          <cell r="D947">
            <v>291992</v>
          </cell>
          <cell r="E947">
            <v>49000</v>
          </cell>
          <cell r="F947">
            <v>98094</v>
          </cell>
          <cell r="G947">
            <v>439086</v>
          </cell>
          <cell r="H947">
            <v>425958</v>
          </cell>
        </row>
        <row r="948">
          <cell r="D948">
            <v>0</v>
          </cell>
          <cell r="E948">
            <v>0</v>
          </cell>
          <cell r="F948">
            <v>8000</v>
          </cell>
          <cell r="G948">
            <v>8000</v>
          </cell>
          <cell r="H948">
            <v>127600</v>
          </cell>
        </row>
        <row r="949">
          <cell r="D949">
            <v>0</v>
          </cell>
          <cell r="E949">
            <v>0</v>
          </cell>
          <cell r="F949">
            <v>17905</v>
          </cell>
          <cell r="G949">
            <v>17905</v>
          </cell>
          <cell r="H949">
            <v>19960</v>
          </cell>
        </row>
        <row r="950">
          <cell r="D950">
            <v>0</v>
          </cell>
          <cell r="E950">
            <v>0</v>
          </cell>
          <cell r="F950">
            <v>162879</v>
          </cell>
          <cell r="G950">
            <v>162879</v>
          </cell>
          <cell r="H950">
            <v>128194</v>
          </cell>
        </row>
        <row r="951">
          <cell r="D951">
            <v>12365</v>
          </cell>
          <cell r="E951">
            <v>0</v>
          </cell>
          <cell r="F951">
            <v>173712</v>
          </cell>
          <cell r="G951">
            <v>186077</v>
          </cell>
          <cell r="H951">
            <v>183138</v>
          </cell>
        </row>
        <row r="952">
          <cell r="D952">
            <v>6500</v>
          </cell>
          <cell r="E952">
            <v>73500</v>
          </cell>
          <cell r="F952">
            <v>451281</v>
          </cell>
          <cell r="G952">
            <v>531281</v>
          </cell>
          <cell r="H952">
            <v>531280</v>
          </cell>
        </row>
        <row r="953">
          <cell r="D953">
            <v>1850</v>
          </cell>
          <cell r="E953">
            <v>18800</v>
          </cell>
          <cell r="F953">
            <v>176753</v>
          </cell>
          <cell r="G953">
            <v>197403</v>
          </cell>
          <cell r="H953">
            <v>156728</v>
          </cell>
        </row>
        <row r="954">
          <cell r="D954">
            <v>0</v>
          </cell>
          <cell r="E954">
            <v>0</v>
          </cell>
          <cell r="F954">
            <v>0</v>
          </cell>
          <cell r="G954">
            <v>0</v>
          </cell>
          <cell r="H954">
            <v>624</v>
          </cell>
        </row>
        <row r="955">
          <cell r="D955">
            <v>15000</v>
          </cell>
          <cell r="E955">
            <v>12000</v>
          </cell>
          <cell r="F955">
            <v>109998</v>
          </cell>
          <cell r="G955">
            <v>136998</v>
          </cell>
          <cell r="H955">
            <v>136987</v>
          </cell>
        </row>
        <row r="956">
          <cell r="D956">
            <v>2000</v>
          </cell>
          <cell r="E956">
            <v>0</v>
          </cell>
          <cell r="F956">
            <v>31190</v>
          </cell>
          <cell r="G956">
            <v>33190</v>
          </cell>
          <cell r="H956">
            <v>29190</v>
          </cell>
        </row>
        <row r="957">
          <cell r="D957">
            <v>0</v>
          </cell>
          <cell r="E957">
            <v>0</v>
          </cell>
          <cell r="F957">
            <v>107599</v>
          </cell>
          <cell r="G957">
            <v>107599</v>
          </cell>
          <cell r="H957">
            <v>76050</v>
          </cell>
        </row>
        <row r="958">
          <cell r="D958">
            <v>0</v>
          </cell>
          <cell r="E958">
            <v>0</v>
          </cell>
          <cell r="F958">
            <v>50308</v>
          </cell>
          <cell r="G958">
            <v>50308</v>
          </cell>
          <cell r="H958">
            <v>50308</v>
          </cell>
        </row>
        <row r="959">
          <cell r="D959">
            <v>0</v>
          </cell>
          <cell r="E959">
            <v>0</v>
          </cell>
          <cell r="F959">
            <v>75384</v>
          </cell>
          <cell r="G959">
            <v>75384</v>
          </cell>
          <cell r="H959">
            <v>70590</v>
          </cell>
        </row>
        <row r="960">
          <cell r="D960">
            <v>0</v>
          </cell>
          <cell r="E960">
            <v>0</v>
          </cell>
          <cell r="F960">
            <v>86408</v>
          </cell>
          <cell r="G960">
            <v>86408</v>
          </cell>
          <cell r="H960">
            <v>86408</v>
          </cell>
        </row>
        <row r="961">
          <cell r="D961">
            <v>0</v>
          </cell>
          <cell r="E961">
            <v>9250</v>
          </cell>
          <cell r="F961">
            <v>56778</v>
          </cell>
          <cell r="G961">
            <v>66028</v>
          </cell>
          <cell r="H961">
            <v>79849</v>
          </cell>
        </row>
        <row r="962">
          <cell r="D962">
            <v>0</v>
          </cell>
          <cell r="E962">
            <v>0</v>
          </cell>
          <cell r="F962">
            <v>27252</v>
          </cell>
          <cell r="G962">
            <v>27252</v>
          </cell>
          <cell r="H962">
            <v>100980</v>
          </cell>
        </row>
        <row r="963">
          <cell r="D963">
            <v>0</v>
          </cell>
          <cell r="E963">
            <v>988</v>
          </cell>
          <cell r="F963">
            <v>22600</v>
          </cell>
          <cell r="G963">
            <v>23588</v>
          </cell>
          <cell r="H963">
            <v>20272</v>
          </cell>
        </row>
        <row r="964">
          <cell r="D964">
            <v>146127</v>
          </cell>
          <cell r="E964">
            <v>164528</v>
          </cell>
          <cell r="F964">
            <v>581247</v>
          </cell>
          <cell r="G964">
            <v>891902</v>
          </cell>
          <cell r="H964">
            <v>918305</v>
          </cell>
        </row>
        <row r="965">
          <cell r="D965">
            <v>12700</v>
          </cell>
          <cell r="E965">
            <v>2100</v>
          </cell>
          <cell r="F965">
            <v>58585</v>
          </cell>
          <cell r="G965">
            <v>73385</v>
          </cell>
          <cell r="H965">
            <v>72093</v>
          </cell>
        </row>
        <row r="966">
          <cell r="D966">
            <v>0</v>
          </cell>
          <cell r="E966">
            <v>0</v>
          </cell>
          <cell r="F966">
            <v>76129</v>
          </cell>
          <cell r="G966">
            <v>76129</v>
          </cell>
          <cell r="H966">
            <v>76129</v>
          </cell>
        </row>
        <row r="967">
          <cell r="D967">
            <v>0</v>
          </cell>
          <cell r="E967">
            <v>5000</v>
          </cell>
          <cell r="F967">
            <v>29656</v>
          </cell>
          <cell r="G967">
            <v>34656</v>
          </cell>
          <cell r="H967">
            <v>34656</v>
          </cell>
        </row>
        <row r="968">
          <cell r="D968">
            <v>8009</v>
          </cell>
          <cell r="E968">
            <v>9116</v>
          </cell>
          <cell r="F968">
            <v>18080</v>
          </cell>
          <cell r="G968">
            <v>35205</v>
          </cell>
          <cell r="H968">
            <v>288495</v>
          </cell>
        </row>
        <row r="969">
          <cell r="D969">
            <v>0</v>
          </cell>
          <cell r="E969">
            <v>0</v>
          </cell>
          <cell r="F969">
            <v>850</v>
          </cell>
          <cell r="G969">
            <v>850</v>
          </cell>
          <cell r="H969">
            <v>4700</v>
          </cell>
        </row>
        <row r="970">
          <cell r="D970">
            <v>0</v>
          </cell>
          <cell r="E970">
            <v>0</v>
          </cell>
          <cell r="F970">
            <v>133932</v>
          </cell>
          <cell r="G970">
            <v>133932</v>
          </cell>
          <cell r="H970">
            <v>131932</v>
          </cell>
        </row>
        <row r="971">
          <cell r="D971">
            <v>4000</v>
          </cell>
          <cell r="E971">
            <v>18000</v>
          </cell>
          <cell r="F971">
            <v>11135</v>
          </cell>
          <cell r="G971">
            <v>33135</v>
          </cell>
          <cell r="H971">
            <v>171798</v>
          </cell>
        </row>
        <row r="972">
          <cell r="D972">
            <v>0</v>
          </cell>
          <cell r="E972">
            <v>5500</v>
          </cell>
          <cell r="F972">
            <v>52329</v>
          </cell>
          <cell r="G972">
            <v>57829</v>
          </cell>
          <cell r="H972">
            <v>64588</v>
          </cell>
        </row>
        <row r="973">
          <cell r="D973">
            <v>0</v>
          </cell>
          <cell r="E973">
            <v>8255</v>
          </cell>
          <cell r="F973">
            <v>750</v>
          </cell>
          <cell r="G973">
            <v>9005</v>
          </cell>
          <cell r="H973">
            <v>8656</v>
          </cell>
        </row>
        <row r="974">
          <cell r="D974">
            <v>15045</v>
          </cell>
          <cell r="E974">
            <v>0</v>
          </cell>
          <cell r="F974">
            <v>15045</v>
          </cell>
          <cell r="G974">
            <v>30090</v>
          </cell>
          <cell r="H974">
            <v>37510</v>
          </cell>
        </row>
        <row r="975">
          <cell r="D975">
            <v>0</v>
          </cell>
          <cell r="E975">
            <v>10600</v>
          </cell>
          <cell r="F975">
            <v>106995</v>
          </cell>
          <cell r="G975">
            <v>117595</v>
          </cell>
          <cell r="H975">
            <v>95300</v>
          </cell>
        </row>
        <row r="976">
          <cell r="D976">
            <v>0</v>
          </cell>
          <cell r="E976">
            <v>0</v>
          </cell>
          <cell r="F976">
            <v>101825</v>
          </cell>
          <cell r="G976">
            <v>101825</v>
          </cell>
          <cell r="H976">
            <v>52660</v>
          </cell>
        </row>
        <row r="977">
          <cell r="D977">
            <v>0</v>
          </cell>
          <cell r="E977">
            <v>0</v>
          </cell>
          <cell r="F977">
            <v>2400</v>
          </cell>
          <cell r="G977">
            <v>2400</v>
          </cell>
          <cell r="H977">
            <v>13588</v>
          </cell>
        </row>
        <row r="978">
          <cell r="D978">
            <v>0</v>
          </cell>
          <cell r="E978">
            <v>0</v>
          </cell>
          <cell r="F978">
            <v>10392</v>
          </cell>
          <cell r="G978">
            <v>10392</v>
          </cell>
          <cell r="H978">
            <v>10392</v>
          </cell>
        </row>
        <row r="979">
          <cell r="D979">
            <v>0</v>
          </cell>
          <cell r="E979">
            <v>0</v>
          </cell>
          <cell r="F979">
            <v>63236</v>
          </cell>
          <cell r="G979">
            <v>63236</v>
          </cell>
          <cell r="H979">
            <v>63236</v>
          </cell>
        </row>
        <row r="980">
          <cell r="D980">
            <v>0</v>
          </cell>
          <cell r="E980">
            <v>0</v>
          </cell>
          <cell r="F980">
            <v>64278</v>
          </cell>
          <cell r="G980">
            <v>64278</v>
          </cell>
          <cell r="H980">
            <v>64278</v>
          </cell>
        </row>
        <row r="981">
          <cell r="D981">
            <v>8175</v>
          </cell>
          <cell r="E981">
            <v>5000</v>
          </cell>
          <cell r="F981">
            <v>750</v>
          </cell>
          <cell r="G981">
            <v>13925</v>
          </cell>
          <cell r="H981">
            <v>63713</v>
          </cell>
        </row>
        <row r="982">
          <cell r="D982">
            <v>0</v>
          </cell>
          <cell r="E982">
            <v>0</v>
          </cell>
          <cell r="F982">
            <v>18835</v>
          </cell>
          <cell r="G982">
            <v>18835</v>
          </cell>
          <cell r="H982">
            <v>12027</v>
          </cell>
        </row>
        <row r="983">
          <cell r="D983">
            <v>24524</v>
          </cell>
          <cell r="E983">
            <v>51350</v>
          </cell>
          <cell r="F983">
            <v>10075</v>
          </cell>
          <cell r="G983">
            <v>85949</v>
          </cell>
          <cell r="H983">
            <v>455690</v>
          </cell>
        </row>
        <row r="984">
          <cell r="D984">
            <v>41000</v>
          </cell>
          <cell r="E984">
            <v>3000</v>
          </cell>
          <cell r="F984">
            <v>130000</v>
          </cell>
          <cell r="G984">
            <v>174000</v>
          </cell>
          <cell r="H984">
            <v>174000</v>
          </cell>
        </row>
        <row r="985">
          <cell r="D985">
            <v>0</v>
          </cell>
          <cell r="E985">
            <v>0</v>
          </cell>
          <cell r="F985">
            <v>7000</v>
          </cell>
          <cell r="G985">
            <v>7000</v>
          </cell>
          <cell r="H985">
            <v>6625</v>
          </cell>
        </row>
        <row r="986">
          <cell r="D986">
            <v>0</v>
          </cell>
          <cell r="E986">
            <v>10800</v>
          </cell>
          <cell r="F986">
            <v>226022</v>
          </cell>
          <cell r="G986">
            <v>236822</v>
          </cell>
          <cell r="H986">
            <v>236822</v>
          </cell>
        </row>
        <row r="987">
          <cell r="D987">
            <v>11832</v>
          </cell>
          <cell r="E987">
            <v>0</v>
          </cell>
          <cell r="F987">
            <v>0</v>
          </cell>
          <cell r="G987">
            <v>11832</v>
          </cell>
          <cell r="H987">
            <v>132670</v>
          </cell>
        </row>
        <row r="988">
          <cell r="D988">
            <v>0</v>
          </cell>
          <cell r="E988">
            <v>3500</v>
          </cell>
          <cell r="F988">
            <v>169188</v>
          </cell>
          <cell r="G988">
            <v>172688</v>
          </cell>
          <cell r="H988">
            <v>168534</v>
          </cell>
        </row>
        <row r="989">
          <cell r="D989">
            <v>0</v>
          </cell>
          <cell r="E989">
            <v>0</v>
          </cell>
          <cell r="F989">
            <v>9400</v>
          </cell>
          <cell r="G989">
            <v>9400</v>
          </cell>
          <cell r="H989">
            <v>9400</v>
          </cell>
        </row>
        <row r="990">
          <cell r="D990">
            <v>3456</v>
          </cell>
          <cell r="E990">
            <v>0</v>
          </cell>
          <cell r="F990">
            <v>84689</v>
          </cell>
          <cell r="G990">
            <v>88145</v>
          </cell>
          <cell r="H990">
            <v>81072</v>
          </cell>
        </row>
        <row r="991">
          <cell r="D991">
            <v>2000</v>
          </cell>
          <cell r="E991">
            <v>29500</v>
          </cell>
          <cell r="F991">
            <v>23195</v>
          </cell>
          <cell r="G991">
            <v>54695</v>
          </cell>
          <cell r="H991">
            <v>24844</v>
          </cell>
        </row>
        <row r="992">
          <cell r="D992">
            <v>50500</v>
          </cell>
          <cell r="E992">
            <v>136370</v>
          </cell>
          <cell r="F992">
            <v>89150</v>
          </cell>
          <cell r="G992">
            <v>276020</v>
          </cell>
          <cell r="H992">
            <v>343615</v>
          </cell>
        </row>
        <row r="993">
          <cell r="D993">
            <v>10505</v>
          </cell>
          <cell r="E993">
            <v>3000</v>
          </cell>
          <cell r="F993">
            <v>0</v>
          </cell>
          <cell r="G993">
            <v>13505</v>
          </cell>
          <cell r="H993">
            <v>46801</v>
          </cell>
        </row>
        <row r="994">
          <cell r="D994">
            <v>0</v>
          </cell>
          <cell r="E994">
            <v>7000</v>
          </cell>
          <cell r="F994">
            <v>47168</v>
          </cell>
          <cell r="G994">
            <v>54168</v>
          </cell>
          <cell r="H994">
            <v>47168</v>
          </cell>
        </row>
        <row r="995">
          <cell r="D995">
            <v>0</v>
          </cell>
          <cell r="E995">
            <v>0</v>
          </cell>
          <cell r="F995">
            <v>12850</v>
          </cell>
          <cell r="G995">
            <v>12850</v>
          </cell>
          <cell r="H995">
            <v>8956</v>
          </cell>
        </row>
        <row r="996">
          <cell r="D996">
            <v>0</v>
          </cell>
          <cell r="E996">
            <v>0</v>
          </cell>
          <cell r="F996">
            <v>52223</v>
          </cell>
          <cell r="G996">
            <v>52223</v>
          </cell>
          <cell r="H996">
            <v>52223</v>
          </cell>
        </row>
        <row r="997">
          <cell r="D997">
            <v>0</v>
          </cell>
          <cell r="E997">
            <v>0</v>
          </cell>
          <cell r="F997">
            <v>3500</v>
          </cell>
          <cell r="G997">
            <v>3500</v>
          </cell>
          <cell r="H997">
            <v>3050</v>
          </cell>
        </row>
        <row r="998">
          <cell r="D998">
            <v>0</v>
          </cell>
          <cell r="E998">
            <v>13950</v>
          </cell>
          <cell r="F998">
            <v>156938</v>
          </cell>
          <cell r="G998">
            <v>170888</v>
          </cell>
          <cell r="H998">
            <v>170888</v>
          </cell>
        </row>
        <row r="999">
          <cell r="D999">
            <v>0</v>
          </cell>
          <cell r="E999">
            <v>0</v>
          </cell>
          <cell r="F999">
            <v>61385</v>
          </cell>
          <cell r="G999">
            <v>61385</v>
          </cell>
          <cell r="H999">
            <v>61385</v>
          </cell>
        </row>
        <row r="1000">
          <cell r="D1000">
            <v>0</v>
          </cell>
          <cell r="E1000">
            <v>0</v>
          </cell>
          <cell r="F1000">
            <v>52210</v>
          </cell>
          <cell r="G1000">
            <v>52210</v>
          </cell>
          <cell r="H1000">
            <v>52210</v>
          </cell>
        </row>
        <row r="1001">
          <cell r="D1001">
            <v>0</v>
          </cell>
          <cell r="E1001">
            <v>28250</v>
          </cell>
          <cell r="F1001">
            <v>240089</v>
          </cell>
          <cell r="G1001">
            <v>268339</v>
          </cell>
          <cell r="H1001">
            <v>127970</v>
          </cell>
        </row>
        <row r="1002">
          <cell r="D1002">
            <v>5000</v>
          </cell>
          <cell r="E1002">
            <v>2000</v>
          </cell>
          <cell r="F1002">
            <v>43785</v>
          </cell>
          <cell r="G1002">
            <v>50785</v>
          </cell>
          <cell r="H1002">
            <v>58960</v>
          </cell>
        </row>
        <row r="1003">
          <cell r="D1003">
            <v>0</v>
          </cell>
          <cell r="E1003">
            <v>0</v>
          </cell>
          <cell r="F1003">
            <v>18800</v>
          </cell>
          <cell r="G1003">
            <v>18800</v>
          </cell>
          <cell r="H1003">
            <v>1145</v>
          </cell>
        </row>
        <row r="1004">
          <cell r="D1004">
            <v>0</v>
          </cell>
          <cell r="E1004">
            <v>0</v>
          </cell>
          <cell r="F1004">
            <v>22491</v>
          </cell>
          <cell r="G1004">
            <v>22491</v>
          </cell>
          <cell r="H1004">
            <v>24021</v>
          </cell>
        </row>
        <row r="1005">
          <cell r="D1005">
            <v>0</v>
          </cell>
          <cell r="E1005">
            <v>1500</v>
          </cell>
          <cell r="F1005">
            <v>11548</v>
          </cell>
          <cell r="G1005">
            <v>13048</v>
          </cell>
          <cell r="H1005">
            <v>12048</v>
          </cell>
        </row>
        <row r="1006">
          <cell r="D1006">
            <v>0</v>
          </cell>
          <cell r="E1006">
            <v>10500</v>
          </cell>
          <cell r="F1006">
            <v>3879</v>
          </cell>
          <cell r="G1006">
            <v>14379</v>
          </cell>
          <cell r="H1006">
            <v>10956</v>
          </cell>
        </row>
        <row r="1007">
          <cell r="D1007">
            <v>0</v>
          </cell>
          <cell r="E1007">
            <v>0</v>
          </cell>
          <cell r="F1007">
            <v>10750</v>
          </cell>
          <cell r="G1007">
            <v>10750</v>
          </cell>
          <cell r="H1007">
            <v>10750</v>
          </cell>
        </row>
        <row r="1008">
          <cell r="D1008">
            <v>0</v>
          </cell>
          <cell r="E1008">
            <v>1900</v>
          </cell>
          <cell r="F1008">
            <v>52012</v>
          </cell>
          <cell r="G1008">
            <v>53912</v>
          </cell>
          <cell r="H1008">
            <v>42466</v>
          </cell>
        </row>
        <row r="1009">
          <cell r="D1009">
            <v>0</v>
          </cell>
          <cell r="E1009">
            <v>0</v>
          </cell>
          <cell r="F1009">
            <v>5300</v>
          </cell>
          <cell r="G1009">
            <v>5300</v>
          </cell>
          <cell r="H1009">
            <v>3195</v>
          </cell>
        </row>
        <row r="1010">
          <cell r="D1010">
            <v>0</v>
          </cell>
          <cell r="E1010">
            <v>0</v>
          </cell>
          <cell r="F1010">
            <v>12055</v>
          </cell>
          <cell r="G1010">
            <v>12055</v>
          </cell>
          <cell r="H1010">
            <v>11896</v>
          </cell>
        </row>
        <row r="1011">
          <cell r="D1011">
            <v>0</v>
          </cell>
          <cell r="E1011">
            <v>4800</v>
          </cell>
          <cell r="F1011">
            <v>19405</v>
          </cell>
          <cell r="G1011">
            <v>24205</v>
          </cell>
          <cell r="H1011">
            <v>33099</v>
          </cell>
        </row>
        <row r="1012">
          <cell r="D1012">
            <v>0</v>
          </cell>
          <cell r="E1012">
            <v>0</v>
          </cell>
          <cell r="F1012">
            <v>53840</v>
          </cell>
          <cell r="G1012">
            <v>53840</v>
          </cell>
          <cell r="H1012">
            <v>53840</v>
          </cell>
        </row>
        <row r="1013">
          <cell r="D1013">
            <v>11000</v>
          </cell>
          <cell r="E1013">
            <v>14000</v>
          </cell>
          <cell r="F1013">
            <v>47380</v>
          </cell>
          <cell r="G1013">
            <v>72380</v>
          </cell>
          <cell r="H1013">
            <v>66846</v>
          </cell>
        </row>
        <row r="1014">
          <cell r="D1014">
            <v>995888</v>
          </cell>
          <cell r="E1014">
            <v>141450</v>
          </cell>
          <cell r="F1014">
            <v>253567</v>
          </cell>
          <cell r="G1014">
            <v>1390905</v>
          </cell>
          <cell r="H1014">
            <v>1624261</v>
          </cell>
        </row>
        <row r="1015">
          <cell r="D1015">
            <v>0</v>
          </cell>
          <cell r="E1015">
            <v>64500</v>
          </cell>
          <cell r="F1015">
            <v>58663</v>
          </cell>
          <cell r="G1015">
            <v>123163</v>
          </cell>
          <cell r="H1015">
            <v>163425</v>
          </cell>
        </row>
        <row r="1016">
          <cell r="D1016">
            <v>4500</v>
          </cell>
          <cell r="E1016">
            <v>16500</v>
          </cell>
          <cell r="F1016">
            <v>117829</v>
          </cell>
          <cell r="G1016">
            <v>138829</v>
          </cell>
          <cell r="H1016">
            <v>143866</v>
          </cell>
        </row>
        <row r="1017">
          <cell r="D1017">
            <v>32500</v>
          </cell>
          <cell r="E1017">
            <v>46500</v>
          </cell>
          <cell r="F1017">
            <v>63225</v>
          </cell>
          <cell r="G1017">
            <v>142225</v>
          </cell>
          <cell r="H1017">
            <v>154941</v>
          </cell>
        </row>
        <row r="1018">
          <cell r="D1018">
            <v>0</v>
          </cell>
          <cell r="E1018">
            <v>0</v>
          </cell>
          <cell r="F1018">
            <v>0</v>
          </cell>
          <cell r="G1018">
            <v>0</v>
          </cell>
          <cell r="H1018">
            <v>18370</v>
          </cell>
        </row>
        <row r="1019">
          <cell r="D1019">
            <v>4000</v>
          </cell>
          <cell r="E1019">
            <v>11000</v>
          </cell>
          <cell r="F1019">
            <v>32113</v>
          </cell>
          <cell r="G1019">
            <v>47113</v>
          </cell>
          <cell r="H1019">
            <v>61113</v>
          </cell>
        </row>
        <row r="1020">
          <cell r="D1020">
            <v>0</v>
          </cell>
          <cell r="E1020">
            <v>0</v>
          </cell>
          <cell r="F1020">
            <v>41901</v>
          </cell>
          <cell r="G1020">
            <v>41901</v>
          </cell>
          <cell r="H1020">
            <v>22703</v>
          </cell>
        </row>
        <row r="1021">
          <cell r="D1021">
            <v>1500</v>
          </cell>
          <cell r="E1021">
            <v>0</v>
          </cell>
          <cell r="F1021">
            <v>96294</v>
          </cell>
          <cell r="G1021">
            <v>97794</v>
          </cell>
          <cell r="H1021">
            <v>97794</v>
          </cell>
        </row>
        <row r="1022">
          <cell r="D1022">
            <v>0</v>
          </cell>
          <cell r="E1022">
            <v>0</v>
          </cell>
          <cell r="F1022">
            <v>700</v>
          </cell>
          <cell r="G1022">
            <v>700</v>
          </cell>
          <cell r="H1022">
            <v>400</v>
          </cell>
        </row>
        <row r="1023">
          <cell r="D1023">
            <v>0</v>
          </cell>
          <cell r="E1023">
            <v>0</v>
          </cell>
          <cell r="F1023">
            <v>0</v>
          </cell>
          <cell r="G1023">
            <v>0</v>
          </cell>
          <cell r="H1023">
            <v>55149</v>
          </cell>
        </row>
        <row r="1024">
          <cell r="D1024">
            <v>0</v>
          </cell>
          <cell r="E1024">
            <v>0</v>
          </cell>
          <cell r="F1024">
            <v>0</v>
          </cell>
          <cell r="G1024">
            <v>0</v>
          </cell>
          <cell r="H1024">
            <v>0</v>
          </cell>
        </row>
        <row r="1025">
          <cell r="D1025">
            <v>26250</v>
          </cell>
          <cell r="E1025">
            <v>16700</v>
          </cell>
          <cell r="F1025">
            <v>146905</v>
          </cell>
          <cell r="G1025">
            <v>189855</v>
          </cell>
          <cell r="H1025">
            <v>19824</v>
          </cell>
        </row>
        <row r="1026">
          <cell r="D1026">
            <v>0</v>
          </cell>
          <cell r="E1026">
            <v>0</v>
          </cell>
          <cell r="F1026">
            <v>0</v>
          </cell>
          <cell r="G1026">
            <v>0</v>
          </cell>
          <cell r="H1026">
            <v>20160</v>
          </cell>
        </row>
        <row r="1027">
          <cell r="D1027">
            <v>0</v>
          </cell>
          <cell r="E1027">
            <v>0</v>
          </cell>
          <cell r="F1027">
            <v>31452</v>
          </cell>
          <cell r="G1027">
            <v>31452</v>
          </cell>
          <cell r="H1027">
            <v>31452</v>
          </cell>
        </row>
        <row r="1028">
          <cell r="D1028">
            <v>0</v>
          </cell>
          <cell r="E1028">
            <v>0</v>
          </cell>
          <cell r="F1028">
            <v>16365</v>
          </cell>
          <cell r="G1028">
            <v>16365</v>
          </cell>
          <cell r="H1028">
            <v>2200</v>
          </cell>
        </row>
        <row r="1029">
          <cell r="D1029">
            <v>0</v>
          </cell>
          <cell r="E1029">
            <v>0</v>
          </cell>
          <cell r="F1029">
            <v>14000</v>
          </cell>
          <cell r="G1029">
            <v>14000</v>
          </cell>
          <cell r="H1029">
            <v>14000</v>
          </cell>
        </row>
        <row r="1030">
          <cell r="D1030">
            <v>2722</v>
          </cell>
          <cell r="E1030">
            <v>0</v>
          </cell>
          <cell r="F1030">
            <v>19110</v>
          </cell>
          <cell r="G1030">
            <v>21832</v>
          </cell>
          <cell r="H1030">
            <v>17656</v>
          </cell>
        </row>
        <row r="1031">
          <cell r="D1031">
            <v>0</v>
          </cell>
          <cell r="E1031">
            <v>0</v>
          </cell>
          <cell r="F1031">
            <v>2785</v>
          </cell>
          <cell r="G1031">
            <v>2785</v>
          </cell>
          <cell r="H1031">
            <v>2676</v>
          </cell>
        </row>
        <row r="1032">
          <cell r="D1032">
            <v>0</v>
          </cell>
          <cell r="E1032">
            <v>0</v>
          </cell>
          <cell r="F1032">
            <v>28000</v>
          </cell>
          <cell r="G1032">
            <v>28000</v>
          </cell>
          <cell r="H1032">
            <v>11500</v>
          </cell>
        </row>
        <row r="1033">
          <cell r="D1033">
            <v>700</v>
          </cell>
          <cell r="E1033">
            <v>0</v>
          </cell>
          <cell r="F1033">
            <v>800</v>
          </cell>
          <cell r="G1033">
            <v>1500</v>
          </cell>
          <cell r="H1033">
            <v>1500</v>
          </cell>
        </row>
        <row r="1034">
          <cell r="D1034">
            <v>0</v>
          </cell>
          <cell r="E1034">
            <v>0</v>
          </cell>
          <cell r="F1034">
            <v>0</v>
          </cell>
          <cell r="G1034">
            <v>0</v>
          </cell>
          <cell r="H1034">
            <v>0</v>
          </cell>
        </row>
        <row r="1035">
          <cell r="D1035">
            <v>0</v>
          </cell>
          <cell r="E1035">
            <v>0</v>
          </cell>
          <cell r="F1035">
            <v>47260</v>
          </cell>
          <cell r="G1035">
            <v>47260</v>
          </cell>
          <cell r="H1035">
            <v>20261</v>
          </cell>
        </row>
        <row r="1036">
          <cell r="D1036">
            <v>0</v>
          </cell>
          <cell r="E1036">
            <v>0</v>
          </cell>
          <cell r="F1036">
            <v>39425</v>
          </cell>
          <cell r="G1036">
            <v>39425</v>
          </cell>
          <cell r="H1036">
            <v>39425</v>
          </cell>
        </row>
        <row r="1037">
          <cell r="D1037">
            <v>0</v>
          </cell>
          <cell r="E1037">
            <v>0</v>
          </cell>
          <cell r="F1037">
            <v>5622</v>
          </cell>
          <cell r="G1037">
            <v>5622</v>
          </cell>
          <cell r="H1037">
            <v>5622</v>
          </cell>
        </row>
        <row r="1038">
          <cell r="D1038">
            <v>0</v>
          </cell>
          <cell r="E1038">
            <v>0</v>
          </cell>
          <cell r="F1038">
            <v>0</v>
          </cell>
          <cell r="G1038">
            <v>0</v>
          </cell>
          <cell r="H1038">
            <v>50133</v>
          </cell>
        </row>
        <row r="1039">
          <cell r="D1039">
            <v>0</v>
          </cell>
          <cell r="E1039">
            <v>0</v>
          </cell>
          <cell r="F1039">
            <v>0</v>
          </cell>
          <cell r="G1039">
            <v>0</v>
          </cell>
          <cell r="H1039">
            <v>0</v>
          </cell>
        </row>
        <row r="1040">
          <cell r="D1040">
            <v>0</v>
          </cell>
          <cell r="E1040">
            <v>3700</v>
          </cell>
          <cell r="F1040">
            <v>30605</v>
          </cell>
          <cell r="G1040">
            <v>34305</v>
          </cell>
          <cell r="H1040">
            <v>10671</v>
          </cell>
        </row>
        <row r="1041">
          <cell r="D1041">
            <v>0</v>
          </cell>
          <cell r="E1041">
            <v>0</v>
          </cell>
          <cell r="F1041">
            <v>1200</v>
          </cell>
          <cell r="G1041">
            <v>1200</v>
          </cell>
          <cell r="H1041">
            <v>11005</v>
          </cell>
        </row>
        <row r="1042">
          <cell r="D1042">
            <v>0</v>
          </cell>
          <cell r="E1042">
            <v>0</v>
          </cell>
          <cell r="F1042">
            <v>114258</v>
          </cell>
          <cell r="G1042">
            <v>114258</v>
          </cell>
          <cell r="H1042">
            <v>114258</v>
          </cell>
        </row>
        <row r="1043">
          <cell r="D1043">
            <v>0</v>
          </cell>
          <cell r="E1043">
            <v>0</v>
          </cell>
          <cell r="F1043">
            <v>10000</v>
          </cell>
          <cell r="G1043">
            <v>10000</v>
          </cell>
          <cell r="H1043">
            <v>5700</v>
          </cell>
        </row>
        <row r="1044">
          <cell r="D1044">
            <v>0</v>
          </cell>
          <cell r="E1044">
            <v>0</v>
          </cell>
          <cell r="F1044">
            <v>190049</v>
          </cell>
          <cell r="G1044">
            <v>190049</v>
          </cell>
          <cell r="H1044">
            <v>187728</v>
          </cell>
        </row>
        <row r="1045">
          <cell r="D1045">
            <v>0</v>
          </cell>
          <cell r="E1045">
            <v>0</v>
          </cell>
          <cell r="F1045">
            <v>47625</v>
          </cell>
          <cell r="G1045">
            <v>47625</v>
          </cell>
          <cell r="H1045">
            <v>47625</v>
          </cell>
        </row>
        <row r="1046">
          <cell r="D1046">
            <v>0</v>
          </cell>
          <cell r="E1046">
            <v>0</v>
          </cell>
          <cell r="F1046">
            <v>17900</v>
          </cell>
          <cell r="G1046">
            <v>17900</v>
          </cell>
          <cell r="H1046">
            <v>24700</v>
          </cell>
        </row>
        <row r="1047">
          <cell r="D1047">
            <v>0</v>
          </cell>
          <cell r="E1047">
            <v>0</v>
          </cell>
          <cell r="F1047">
            <v>76135</v>
          </cell>
          <cell r="G1047">
            <v>76135</v>
          </cell>
          <cell r="H1047">
            <v>76135</v>
          </cell>
        </row>
        <row r="1048">
          <cell r="D1048">
            <v>3000</v>
          </cell>
          <cell r="E1048">
            <v>11650</v>
          </cell>
          <cell r="F1048">
            <v>66373</v>
          </cell>
          <cell r="G1048">
            <v>81023</v>
          </cell>
          <cell r="H1048">
            <v>52733</v>
          </cell>
        </row>
        <row r="1049">
          <cell r="D1049">
            <v>0</v>
          </cell>
          <cell r="E1049">
            <v>0</v>
          </cell>
          <cell r="F1049">
            <v>47700</v>
          </cell>
          <cell r="G1049">
            <v>47700</v>
          </cell>
          <cell r="H1049">
            <v>47700</v>
          </cell>
        </row>
        <row r="1050">
          <cell r="D1050">
            <v>0</v>
          </cell>
          <cell r="E1050">
            <v>0</v>
          </cell>
          <cell r="F1050">
            <v>0</v>
          </cell>
          <cell r="G1050">
            <v>0</v>
          </cell>
          <cell r="H1050">
            <v>800</v>
          </cell>
        </row>
        <row r="1051">
          <cell r="D1051">
            <v>3500</v>
          </cell>
          <cell r="E1051">
            <v>0</v>
          </cell>
          <cell r="F1051">
            <v>5000</v>
          </cell>
          <cell r="G1051">
            <v>8500</v>
          </cell>
          <cell r="H1051">
            <v>75000</v>
          </cell>
        </row>
        <row r="1052">
          <cell r="D1052">
            <v>27500</v>
          </cell>
          <cell r="E1052">
            <v>20500</v>
          </cell>
          <cell r="F1052">
            <v>0</v>
          </cell>
          <cell r="G1052">
            <v>48000</v>
          </cell>
          <cell r="H1052">
            <v>176940</v>
          </cell>
        </row>
        <row r="1053">
          <cell r="D1053">
            <v>0</v>
          </cell>
          <cell r="E1053">
            <v>0</v>
          </cell>
          <cell r="F1053">
            <v>0</v>
          </cell>
          <cell r="G1053">
            <v>0</v>
          </cell>
          <cell r="H1053">
            <v>343507</v>
          </cell>
        </row>
        <row r="1054">
          <cell r="D1054">
            <v>0</v>
          </cell>
          <cell r="E1054">
            <v>9000</v>
          </cell>
          <cell r="F1054">
            <v>16000</v>
          </cell>
          <cell r="G1054">
            <v>25000</v>
          </cell>
          <cell r="H1054">
            <v>5171</v>
          </cell>
        </row>
        <row r="1055">
          <cell r="D1055">
            <v>0</v>
          </cell>
          <cell r="E1055">
            <v>0</v>
          </cell>
          <cell r="F1055">
            <v>28800</v>
          </cell>
          <cell r="G1055">
            <v>28800</v>
          </cell>
          <cell r="H1055">
            <v>12400</v>
          </cell>
        </row>
        <row r="1056">
          <cell r="D1056">
            <v>18742</v>
          </cell>
          <cell r="E1056">
            <v>99000</v>
          </cell>
          <cell r="F1056">
            <v>14000</v>
          </cell>
          <cell r="G1056">
            <v>131742</v>
          </cell>
          <cell r="H1056">
            <v>127745</v>
          </cell>
        </row>
        <row r="1057">
          <cell r="D1057">
            <v>0</v>
          </cell>
          <cell r="E1057">
            <v>0</v>
          </cell>
          <cell r="F1057">
            <v>111557</v>
          </cell>
          <cell r="G1057">
            <v>111557</v>
          </cell>
          <cell r="H1057">
            <v>105856</v>
          </cell>
        </row>
        <row r="1058">
          <cell r="D1058">
            <v>0</v>
          </cell>
          <cell r="E1058">
            <v>14100</v>
          </cell>
          <cell r="F1058">
            <v>151235</v>
          </cell>
          <cell r="G1058">
            <v>165335</v>
          </cell>
          <cell r="H1058">
            <v>165335</v>
          </cell>
        </row>
        <row r="1059">
          <cell r="D1059">
            <v>0</v>
          </cell>
          <cell r="E1059">
            <v>0</v>
          </cell>
          <cell r="F1059">
            <v>44041</v>
          </cell>
          <cell r="G1059">
            <v>44041</v>
          </cell>
          <cell r="H1059">
            <v>44041</v>
          </cell>
        </row>
        <row r="1060">
          <cell r="D1060">
            <v>0</v>
          </cell>
          <cell r="E1060">
            <v>247680</v>
          </cell>
          <cell r="F1060">
            <v>190735</v>
          </cell>
          <cell r="G1060">
            <v>438415</v>
          </cell>
          <cell r="H1060">
            <v>196366</v>
          </cell>
        </row>
        <row r="1061">
          <cell r="D1061">
            <v>0</v>
          </cell>
          <cell r="E1061">
            <v>0</v>
          </cell>
          <cell r="F1061">
            <v>0</v>
          </cell>
          <cell r="G1061">
            <v>0</v>
          </cell>
          <cell r="H1061">
            <v>105086</v>
          </cell>
        </row>
        <row r="1062">
          <cell r="D1062">
            <v>4500</v>
          </cell>
          <cell r="E1062">
            <v>17740</v>
          </cell>
          <cell r="F1062">
            <v>23705</v>
          </cell>
          <cell r="G1062">
            <v>45945</v>
          </cell>
          <cell r="H1062">
            <v>48573</v>
          </cell>
        </row>
        <row r="1063">
          <cell r="D1063">
            <v>18352</v>
          </cell>
          <cell r="E1063">
            <v>16417</v>
          </cell>
          <cell r="F1063">
            <v>53636</v>
          </cell>
          <cell r="G1063">
            <v>88405</v>
          </cell>
          <cell r="H1063">
            <v>87439</v>
          </cell>
        </row>
        <row r="1064">
          <cell r="D1064">
            <v>0</v>
          </cell>
          <cell r="E1064">
            <v>0</v>
          </cell>
          <cell r="F1064">
            <v>1637500</v>
          </cell>
          <cell r="G1064">
            <v>1637500</v>
          </cell>
          <cell r="H1064">
            <v>1637500</v>
          </cell>
        </row>
        <row r="1065">
          <cell r="D1065">
            <v>0</v>
          </cell>
          <cell r="E1065">
            <v>0</v>
          </cell>
          <cell r="F1065">
            <v>1607047</v>
          </cell>
          <cell r="G1065">
            <v>1607047</v>
          </cell>
          <cell r="H1065">
            <v>1607047</v>
          </cell>
        </row>
        <row r="1066">
          <cell r="D1066">
            <v>0</v>
          </cell>
          <cell r="E1066">
            <v>0</v>
          </cell>
          <cell r="F1066">
            <v>5000</v>
          </cell>
          <cell r="G1066">
            <v>5000</v>
          </cell>
          <cell r="H1066">
            <v>12300</v>
          </cell>
        </row>
        <row r="1067">
          <cell r="D1067">
            <v>0</v>
          </cell>
          <cell r="E1067">
            <v>0</v>
          </cell>
          <cell r="F1067">
            <v>29520</v>
          </cell>
          <cell r="G1067">
            <v>29520</v>
          </cell>
          <cell r="H1067">
            <v>12784</v>
          </cell>
        </row>
        <row r="1068">
          <cell r="D1068">
            <v>0</v>
          </cell>
          <cell r="E1068">
            <v>0</v>
          </cell>
          <cell r="F1068">
            <v>0</v>
          </cell>
          <cell r="G1068">
            <v>0</v>
          </cell>
          <cell r="H1068">
            <v>17683</v>
          </cell>
        </row>
        <row r="1069">
          <cell r="D1069">
            <v>0</v>
          </cell>
          <cell r="E1069">
            <v>0</v>
          </cell>
          <cell r="F1069">
            <v>69900</v>
          </cell>
          <cell r="G1069">
            <v>69900</v>
          </cell>
          <cell r="H1069">
            <v>53273</v>
          </cell>
        </row>
        <row r="1070">
          <cell r="D1070">
            <v>0</v>
          </cell>
          <cell r="E1070">
            <v>0</v>
          </cell>
          <cell r="F1070">
            <v>1876</v>
          </cell>
          <cell r="G1070">
            <v>1876</v>
          </cell>
          <cell r="H1070">
            <v>1876</v>
          </cell>
        </row>
        <row r="1071">
          <cell r="D1071">
            <v>0</v>
          </cell>
          <cell r="E1071">
            <v>0</v>
          </cell>
          <cell r="F1071">
            <v>387588</v>
          </cell>
          <cell r="G1071">
            <v>387588</v>
          </cell>
          <cell r="H1071">
            <v>306195</v>
          </cell>
        </row>
        <row r="1072">
          <cell r="D1072">
            <v>1588</v>
          </cell>
          <cell r="E1072">
            <v>4665</v>
          </cell>
          <cell r="F1072">
            <v>29467</v>
          </cell>
          <cell r="G1072">
            <v>35720</v>
          </cell>
          <cell r="H1072">
            <v>33945</v>
          </cell>
        </row>
        <row r="1073">
          <cell r="D1073">
            <v>0</v>
          </cell>
          <cell r="E1073">
            <v>0</v>
          </cell>
          <cell r="F1073">
            <v>3192</v>
          </cell>
          <cell r="G1073">
            <v>3192</v>
          </cell>
          <cell r="H1073">
            <v>36110</v>
          </cell>
        </row>
        <row r="1074">
          <cell r="D1074">
            <v>10000</v>
          </cell>
          <cell r="E1074">
            <v>48125</v>
          </cell>
          <cell r="F1074">
            <v>11275</v>
          </cell>
          <cell r="G1074">
            <v>69400</v>
          </cell>
          <cell r="H1074">
            <v>51335</v>
          </cell>
        </row>
        <row r="1075">
          <cell r="D1075">
            <v>29005</v>
          </cell>
          <cell r="E1075">
            <v>13315</v>
          </cell>
          <cell r="F1075">
            <v>205898</v>
          </cell>
          <cell r="G1075">
            <v>248218</v>
          </cell>
          <cell r="H1075">
            <v>248218</v>
          </cell>
        </row>
        <row r="1076">
          <cell r="D1076">
            <v>0</v>
          </cell>
          <cell r="E1076">
            <v>0</v>
          </cell>
          <cell r="F1076">
            <v>17489</v>
          </cell>
          <cell r="G1076">
            <v>17489</v>
          </cell>
          <cell r="H1076">
            <v>17489</v>
          </cell>
        </row>
        <row r="1077">
          <cell r="D1077">
            <v>3000</v>
          </cell>
          <cell r="E1077">
            <v>0</v>
          </cell>
          <cell r="F1077">
            <v>15800</v>
          </cell>
          <cell r="G1077">
            <v>18800</v>
          </cell>
          <cell r="H1077">
            <v>27045</v>
          </cell>
        </row>
        <row r="1078">
          <cell r="D1078">
            <v>0</v>
          </cell>
          <cell r="E1078">
            <v>0</v>
          </cell>
          <cell r="F1078">
            <v>3500</v>
          </cell>
          <cell r="G1078">
            <v>3500</v>
          </cell>
          <cell r="H1078">
            <v>3500</v>
          </cell>
        </row>
        <row r="1079">
          <cell r="D1079">
            <v>0</v>
          </cell>
          <cell r="E1079">
            <v>3500</v>
          </cell>
          <cell r="F1079">
            <v>7500</v>
          </cell>
          <cell r="G1079">
            <v>11000</v>
          </cell>
          <cell r="H1079">
            <v>13458</v>
          </cell>
        </row>
        <row r="1080">
          <cell r="D1080">
            <v>28500</v>
          </cell>
          <cell r="E1080">
            <v>1675</v>
          </cell>
          <cell r="F1080">
            <v>6479</v>
          </cell>
          <cell r="G1080">
            <v>36654</v>
          </cell>
          <cell r="H1080">
            <v>34774</v>
          </cell>
        </row>
        <row r="1081">
          <cell r="D1081">
            <v>0</v>
          </cell>
          <cell r="E1081">
            <v>0</v>
          </cell>
          <cell r="F1081">
            <v>17414</v>
          </cell>
          <cell r="G1081">
            <v>17414</v>
          </cell>
          <cell r="H1081">
            <v>17414</v>
          </cell>
        </row>
        <row r="1082">
          <cell r="D1082">
            <v>7593</v>
          </cell>
          <cell r="E1082">
            <v>12145</v>
          </cell>
          <cell r="F1082">
            <v>153691</v>
          </cell>
          <cell r="G1082">
            <v>173429</v>
          </cell>
          <cell r="H1082">
            <v>173430</v>
          </cell>
        </row>
        <row r="1083">
          <cell r="D1083">
            <v>0</v>
          </cell>
          <cell r="E1083">
            <v>0</v>
          </cell>
          <cell r="F1083">
            <v>9525</v>
          </cell>
          <cell r="G1083">
            <v>9525</v>
          </cell>
          <cell r="H1083">
            <v>18675</v>
          </cell>
        </row>
        <row r="1084">
          <cell r="D1084">
            <v>0</v>
          </cell>
          <cell r="E1084">
            <v>0</v>
          </cell>
          <cell r="F1084">
            <v>2000</v>
          </cell>
          <cell r="G1084">
            <v>2000</v>
          </cell>
          <cell r="H1084">
            <v>2000</v>
          </cell>
        </row>
        <row r="1085">
          <cell r="D1085">
            <v>0</v>
          </cell>
          <cell r="E1085">
            <v>0</v>
          </cell>
          <cell r="F1085">
            <v>58000</v>
          </cell>
          <cell r="G1085">
            <v>58000</v>
          </cell>
          <cell r="H1085">
            <v>58000</v>
          </cell>
        </row>
        <row r="1086">
          <cell r="D1086">
            <v>0</v>
          </cell>
          <cell r="E1086">
            <v>0</v>
          </cell>
          <cell r="F1086">
            <v>43025</v>
          </cell>
          <cell r="G1086">
            <v>43025</v>
          </cell>
          <cell r="H1086">
            <v>46370</v>
          </cell>
        </row>
        <row r="1087">
          <cell r="D1087">
            <v>0</v>
          </cell>
          <cell r="E1087">
            <v>0</v>
          </cell>
          <cell r="F1087">
            <v>29300</v>
          </cell>
          <cell r="G1087">
            <v>29300</v>
          </cell>
          <cell r="H1087">
            <v>29300</v>
          </cell>
        </row>
        <row r="1088">
          <cell r="D1088">
            <v>1500</v>
          </cell>
          <cell r="E1088">
            <v>3750</v>
          </cell>
          <cell r="F1088">
            <v>6890</v>
          </cell>
          <cell r="G1088">
            <v>12140</v>
          </cell>
          <cell r="H1088">
            <v>17508</v>
          </cell>
        </row>
        <row r="1089">
          <cell r="D1089">
            <v>0</v>
          </cell>
          <cell r="E1089">
            <v>0</v>
          </cell>
          <cell r="F1089">
            <v>104658</v>
          </cell>
          <cell r="G1089">
            <v>104658</v>
          </cell>
          <cell r="H1089">
            <v>101303</v>
          </cell>
        </row>
        <row r="1090">
          <cell r="D1090">
            <v>0</v>
          </cell>
          <cell r="E1090">
            <v>0</v>
          </cell>
          <cell r="F1090">
            <v>34441</v>
          </cell>
          <cell r="G1090">
            <v>34441</v>
          </cell>
          <cell r="H1090">
            <v>34441</v>
          </cell>
        </row>
        <row r="1091">
          <cell r="D1091">
            <v>0</v>
          </cell>
          <cell r="E1091">
            <v>0</v>
          </cell>
          <cell r="F1091">
            <v>18570</v>
          </cell>
          <cell r="G1091">
            <v>18570</v>
          </cell>
          <cell r="H1091">
            <v>18570</v>
          </cell>
        </row>
        <row r="1092">
          <cell r="D1092">
            <v>0</v>
          </cell>
          <cell r="E1092">
            <v>0</v>
          </cell>
          <cell r="F1092">
            <v>11955</v>
          </cell>
          <cell r="G1092">
            <v>11955</v>
          </cell>
          <cell r="H1092">
            <v>5086</v>
          </cell>
        </row>
        <row r="1093">
          <cell r="D1093">
            <v>0</v>
          </cell>
          <cell r="E1093">
            <v>0</v>
          </cell>
          <cell r="F1093">
            <v>55991</v>
          </cell>
          <cell r="G1093">
            <v>55991</v>
          </cell>
          <cell r="H1093">
            <v>55991</v>
          </cell>
        </row>
        <row r="1094">
          <cell r="D1094">
            <v>0</v>
          </cell>
          <cell r="E1094">
            <v>0</v>
          </cell>
          <cell r="F1094">
            <v>0</v>
          </cell>
          <cell r="G1094">
            <v>0</v>
          </cell>
          <cell r="H1094">
            <v>6187</v>
          </cell>
        </row>
        <row r="1095">
          <cell r="D1095">
            <v>25550</v>
          </cell>
          <cell r="E1095">
            <v>17200</v>
          </cell>
          <cell r="F1095">
            <v>153750</v>
          </cell>
          <cell r="G1095">
            <v>196500</v>
          </cell>
          <cell r="H1095">
            <v>195570</v>
          </cell>
        </row>
        <row r="1096">
          <cell r="D1096">
            <v>0</v>
          </cell>
          <cell r="E1096">
            <v>9500</v>
          </cell>
          <cell r="F1096">
            <v>66969</v>
          </cell>
          <cell r="G1096">
            <v>76469</v>
          </cell>
          <cell r="H1096">
            <v>140263</v>
          </cell>
        </row>
        <row r="1097">
          <cell r="D1097">
            <v>25727</v>
          </cell>
          <cell r="E1097">
            <v>5000</v>
          </cell>
          <cell r="F1097">
            <v>21150</v>
          </cell>
          <cell r="G1097">
            <v>51877</v>
          </cell>
          <cell r="H1097">
            <v>30222</v>
          </cell>
        </row>
        <row r="1098">
          <cell r="D1098">
            <v>0</v>
          </cell>
          <cell r="E1098">
            <v>0</v>
          </cell>
          <cell r="F1098">
            <v>313336</v>
          </cell>
          <cell r="G1098">
            <v>313336</v>
          </cell>
          <cell r="H1098">
            <v>313336</v>
          </cell>
        </row>
        <row r="1099">
          <cell r="D1099">
            <v>0</v>
          </cell>
          <cell r="E1099">
            <v>0</v>
          </cell>
          <cell r="F1099">
            <v>493747</v>
          </cell>
          <cell r="G1099">
            <v>493747</v>
          </cell>
          <cell r="H1099">
            <v>493747</v>
          </cell>
        </row>
        <row r="1100">
          <cell r="D1100">
            <v>0</v>
          </cell>
          <cell r="E1100">
            <v>0</v>
          </cell>
          <cell r="F1100">
            <v>75000</v>
          </cell>
          <cell r="G1100">
            <v>75000</v>
          </cell>
          <cell r="H1100">
            <v>70449</v>
          </cell>
        </row>
        <row r="1101">
          <cell r="D1101">
            <v>0</v>
          </cell>
          <cell r="E1101">
            <v>0</v>
          </cell>
          <cell r="F1101">
            <v>66789</v>
          </cell>
          <cell r="G1101">
            <v>66789</v>
          </cell>
          <cell r="H1101">
            <v>66789</v>
          </cell>
        </row>
        <row r="1102">
          <cell r="D1102">
            <v>0</v>
          </cell>
          <cell r="E1102">
            <v>0</v>
          </cell>
          <cell r="F1102">
            <v>29214</v>
          </cell>
          <cell r="G1102">
            <v>29214</v>
          </cell>
          <cell r="H1102">
            <v>29214</v>
          </cell>
        </row>
        <row r="1103">
          <cell r="D1103">
            <v>0</v>
          </cell>
          <cell r="E1103">
            <v>0</v>
          </cell>
          <cell r="F1103">
            <v>2579573</v>
          </cell>
          <cell r="G1103">
            <v>2579573</v>
          </cell>
          <cell r="H1103">
            <v>2521155</v>
          </cell>
        </row>
        <row r="1104">
          <cell r="D1104">
            <v>0</v>
          </cell>
          <cell r="E1104">
            <v>0</v>
          </cell>
          <cell r="F1104">
            <v>19670</v>
          </cell>
          <cell r="G1104">
            <v>19670</v>
          </cell>
          <cell r="H1104">
            <v>19670</v>
          </cell>
        </row>
        <row r="1105">
          <cell r="D1105">
            <v>0</v>
          </cell>
          <cell r="E1105">
            <v>0</v>
          </cell>
          <cell r="F1105">
            <v>35152</v>
          </cell>
          <cell r="G1105">
            <v>35152</v>
          </cell>
          <cell r="H1105">
            <v>35152</v>
          </cell>
        </row>
        <row r="1106">
          <cell r="D1106">
            <v>1000</v>
          </cell>
          <cell r="E1106">
            <v>0</v>
          </cell>
          <cell r="F1106">
            <v>65904</v>
          </cell>
          <cell r="G1106">
            <v>66904</v>
          </cell>
          <cell r="H1106">
            <v>66904</v>
          </cell>
        </row>
        <row r="1107">
          <cell r="D1107">
            <v>552260</v>
          </cell>
          <cell r="E1107">
            <v>0</v>
          </cell>
          <cell r="F1107">
            <v>71000</v>
          </cell>
          <cell r="G1107">
            <v>623260</v>
          </cell>
          <cell r="H1107">
            <v>550832</v>
          </cell>
        </row>
        <row r="1108">
          <cell r="D1108">
            <v>2600</v>
          </cell>
          <cell r="E1108">
            <v>1700</v>
          </cell>
          <cell r="F1108">
            <v>1200</v>
          </cell>
          <cell r="G1108">
            <v>5500</v>
          </cell>
          <cell r="H1108">
            <v>6200</v>
          </cell>
        </row>
        <row r="1109">
          <cell r="D1109">
            <v>0</v>
          </cell>
          <cell r="E1109">
            <v>3500</v>
          </cell>
          <cell r="F1109">
            <v>57780</v>
          </cell>
          <cell r="G1109">
            <v>61280</v>
          </cell>
          <cell r="H1109">
            <v>28901</v>
          </cell>
        </row>
        <row r="1110">
          <cell r="D1110">
            <v>0</v>
          </cell>
          <cell r="E1110">
            <v>0</v>
          </cell>
          <cell r="F1110">
            <v>0</v>
          </cell>
          <cell r="G1110">
            <v>0</v>
          </cell>
          <cell r="H1110">
            <v>0</v>
          </cell>
        </row>
        <row r="1111">
          <cell r="D1111">
            <v>11650</v>
          </cell>
          <cell r="E1111">
            <v>10250</v>
          </cell>
          <cell r="F1111">
            <v>61050</v>
          </cell>
          <cell r="G1111">
            <v>82950</v>
          </cell>
          <cell r="H1111">
            <v>67546</v>
          </cell>
        </row>
        <row r="1112">
          <cell r="D1112">
            <v>0</v>
          </cell>
          <cell r="E1112">
            <v>0</v>
          </cell>
          <cell r="F1112">
            <v>22818</v>
          </cell>
          <cell r="G1112">
            <v>22818</v>
          </cell>
          <cell r="H1112">
            <v>22818</v>
          </cell>
        </row>
        <row r="1113">
          <cell r="D1113">
            <v>0</v>
          </cell>
          <cell r="E1113">
            <v>0</v>
          </cell>
          <cell r="F1113">
            <v>0</v>
          </cell>
          <cell r="G1113">
            <v>0</v>
          </cell>
          <cell r="H1113">
            <v>0</v>
          </cell>
        </row>
        <row r="1114">
          <cell r="D1114">
            <v>0</v>
          </cell>
          <cell r="E1114">
            <v>0</v>
          </cell>
          <cell r="F1114">
            <v>0</v>
          </cell>
          <cell r="G1114">
            <v>0</v>
          </cell>
          <cell r="H1114">
            <v>96767</v>
          </cell>
        </row>
        <row r="1115">
          <cell r="D1115">
            <v>0</v>
          </cell>
          <cell r="E1115">
            <v>0</v>
          </cell>
          <cell r="F1115">
            <v>0</v>
          </cell>
          <cell r="G1115">
            <v>0</v>
          </cell>
          <cell r="H1115">
            <v>0</v>
          </cell>
        </row>
        <row r="1116">
          <cell r="D1116">
            <v>20685</v>
          </cell>
          <cell r="E1116">
            <v>0</v>
          </cell>
          <cell r="F1116">
            <v>26983</v>
          </cell>
          <cell r="G1116">
            <v>47668</v>
          </cell>
          <cell r="H1116">
            <v>115895</v>
          </cell>
        </row>
        <row r="1117">
          <cell r="D1117">
            <v>0</v>
          </cell>
          <cell r="E1117">
            <v>12050</v>
          </cell>
          <cell r="F1117">
            <v>39281</v>
          </cell>
          <cell r="G1117">
            <v>51331</v>
          </cell>
          <cell r="H1117">
            <v>41097</v>
          </cell>
        </row>
        <row r="1118">
          <cell r="D1118">
            <v>0</v>
          </cell>
          <cell r="E1118">
            <v>0</v>
          </cell>
          <cell r="F1118">
            <v>17700</v>
          </cell>
          <cell r="G1118">
            <v>17700</v>
          </cell>
          <cell r="H1118">
            <v>17700</v>
          </cell>
        </row>
        <row r="1119">
          <cell r="D1119">
            <v>7500</v>
          </cell>
          <cell r="E1119">
            <v>0</v>
          </cell>
          <cell r="F1119">
            <v>103286</v>
          </cell>
          <cell r="G1119">
            <v>110786</v>
          </cell>
          <cell r="H1119">
            <v>93207</v>
          </cell>
        </row>
        <row r="1120">
          <cell r="D1120">
            <v>7950</v>
          </cell>
          <cell r="E1120">
            <v>64250</v>
          </cell>
          <cell r="F1120">
            <v>4335</v>
          </cell>
          <cell r="G1120">
            <v>76535</v>
          </cell>
          <cell r="H1120">
            <v>104919</v>
          </cell>
        </row>
        <row r="1121">
          <cell r="D1121">
            <v>0</v>
          </cell>
          <cell r="E1121">
            <v>0</v>
          </cell>
          <cell r="F1121">
            <v>58201</v>
          </cell>
          <cell r="G1121">
            <v>58201</v>
          </cell>
          <cell r="H1121">
            <v>58201</v>
          </cell>
        </row>
        <row r="1122">
          <cell r="D1122">
            <v>0</v>
          </cell>
          <cell r="E1122">
            <v>0</v>
          </cell>
          <cell r="F1122">
            <v>42500</v>
          </cell>
          <cell r="G1122">
            <v>42500</v>
          </cell>
          <cell r="H1122">
            <v>27000</v>
          </cell>
        </row>
        <row r="1123">
          <cell r="D1123">
            <v>0</v>
          </cell>
          <cell r="E1123">
            <v>0</v>
          </cell>
          <cell r="F1123">
            <v>0</v>
          </cell>
          <cell r="G1123">
            <v>0</v>
          </cell>
          <cell r="H1123">
            <v>1828</v>
          </cell>
        </row>
        <row r="1124">
          <cell r="D1124">
            <v>0</v>
          </cell>
          <cell r="E1124">
            <v>0</v>
          </cell>
          <cell r="F1124">
            <v>32450</v>
          </cell>
          <cell r="G1124">
            <v>32450</v>
          </cell>
          <cell r="H1124">
            <v>18353</v>
          </cell>
        </row>
        <row r="1125">
          <cell r="D1125">
            <v>0</v>
          </cell>
          <cell r="E1125">
            <v>0</v>
          </cell>
          <cell r="F1125">
            <v>49078</v>
          </cell>
          <cell r="G1125">
            <v>49078</v>
          </cell>
          <cell r="H1125">
            <v>49078</v>
          </cell>
        </row>
        <row r="1126">
          <cell r="D1126">
            <v>0</v>
          </cell>
          <cell r="E1126">
            <v>0</v>
          </cell>
          <cell r="F1126">
            <v>3000</v>
          </cell>
          <cell r="G1126">
            <v>3000</v>
          </cell>
          <cell r="H1126">
            <v>7100</v>
          </cell>
        </row>
        <row r="1127">
          <cell r="D1127">
            <v>0</v>
          </cell>
          <cell r="E1127">
            <v>0</v>
          </cell>
          <cell r="F1127">
            <v>20000</v>
          </cell>
          <cell r="G1127">
            <v>20000</v>
          </cell>
          <cell r="H1127">
            <v>12087</v>
          </cell>
        </row>
        <row r="1128">
          <cell r="D1128">
            <v>0</v>
          </cell>
          <cell r="E1128">
            <v>2250</v>
          </cell>
          <cell r="F1128">
            <v>0</v>
          </cell>
          <cell r="G1128">
            <v>2250</v>
          </cell>
          <cell r="H1128">
            <v>193000</v>
          </cell>
        </row>
        <row r="1129">
          <cell r="D1129">
            <v>0</v>
          </cell>
          <cell r="E1129">
            <v>0</v>
          </cell>
          <cell r="F1129">
            <v>29950</v>
          </cell>
          <cell r="G1129">
            <v>29950</v>
          </cell>
          <cell r="H1129">
            <v>29950</v>
          </cell>
        </row>
        <row r="1130">
          <cell r="D1130">
            <v>0</v>
          </cell>
          <cell r="E1130">
            <v>0</v>
          </cell>
          <cell r="F1130">
            <v>5841</v>
          </cell>
          <cell r="G1130">
            <v>5841</v>
          </cell>
          <cell r="H1130">
            <v>6267</v>
          </cell>
        </row>
        <row r="1131">
          <cell r="D1131">
            <v>0</v>
          </cell>
          <cell r="E1131">
            <v>0</v>
          </cell>
          <cell r="F1131">
            <v>0</v>
          </cell>
          <cell r="G1131">
            <v>0</v>
          </cell>
          <cell r="H1131">
            <v>39181</v>
          </cell>
        </row>
        <row r="1132">
          <cell r="D1132">
            <v>0</v>
          </cell>
          <cell r="E1132">
            <v>0</v>
          </cell>
          <cell r="F1132">
            <v>2500</v>
          </cell>
          <cell r="G1132">
            <v>2500</v>
          </cell>
          <cell r="H1132">
            <v>68993</v>
          </cell>
        </row>
        <row r="1133">
          <cell r="D1133">
            <v>15000</v>
          </cell>
          <cell r="E1133">
            <v>20444</v>
          </cell>
          <cell r="F1133">
            <v>112227</v>
          </cell>
          <cell r="G1133">
            <v>147671</v>
          </cell>
          <cell r="H1133">
            <v>48225</v>
          </cell>
        </row>
        <row r="1134">
          <cell r="D1134">
            <v>0</v>
          </cell>
          <cell r="E1134">
            <v>6550</v>
          </cell>
          <cell r="F1134">
            <v>13580</v>
          </cell>
          <cell r="G1134">
            <v>20130</v>
          </cell>
          <cell r="H1134">
            <v>18454</v>
          </cell>
        </row>
        <row r="1135">
          <cell r="D1135">
            <v>0</v>
          </cell>
          <cell r="E1135">
            <v>0</v>
          </cell>
          <cell r="F1135">
            <v>224857</v>
          </cell>
          <cell r="G1135">
            <v>224857</v>
          </cell>
          <cell r="H1135">
            <v>206527</v>
          </cell>
        </row>
        <row r="1136">
          <cell r="D1136">
            <v>0</v>
          </cell>
          <cell r="E1136">
            <v>0</v>
          </cell>
          <cell r="F1136">
            <v>68400</v>
          </cell>
          <cell r="G1136">
            <v>68400</v>
          </cell>
          <cell r="H1136">
            <v>68400</v>
          </cell>
        </row>
        <row r="1137">
          <cell r="D1137">
            <v>0</v>
          </cell>
          <cell r="E1137">
            <v>0</v>
          </cell>
          <cell r="F1137">
            <v>102059</v>
          </cell>
          <cell r="G1137">
            <v>102059</v>
          </cell>
          <cell r="H1137">
            <v>102059</v>
          </cell>
        </row>
        <row r="1138">
          <cell r="D1138">
            <v>0</v>
          </cell>
          <cell r="E1138">
            <v>30835</v>
          </cell>
          <cell r="F1138">
            <v>10555</v>
          </cell>
          <cell r="G1138">
            <v>41390</v>
          </cell>
          <cell r="H1138">
            <v>39486</v>
          </cell>
        </row>
        <row r="1139">
          <cell r="D1139">
            <v>0</v>
          </cell>
          <cell r="E1139">
            <v>0</v>
          </cell>
          <cell r="F1139">
            <v>23002</v>
          </cell>
          <cell r="G1139">
            <v>23002</v>
          </cell>
          <cell r="H1139">
            <v>23002</v>
          </cell>
        </row>
        <row r="1140">
          <cell r="D1140">
            <v>10250</v>
          </cell>
          <cell r="E1140">
            <v>25100</v>
          </cell>
          <cell r="F1140">
            <v>67596</v>
          </cell>
          <cell r="G1140">
            <v>102946</v>
          </cell>
          <cell r="H1140">
            <v>64198</v>
          </cell>
        </row>
        <row r="1141">
          <cell r="D1141">
            <v>0</v>
          </cell>
          <cell r="E1141">
            <v>0</v>
          </cell>
          <cell r="F1141">
            <v>4569</v>
          </cell>
          <cell r="G1141">
            <v>4569</v>
          </cell>
          <cell r="H1141">
            <v>5739</v>
          </cell>
        </row>
        <row r="1142">
          <cell r="D1142">
            <v>16800</v>
          </cell>
          <cell r="E1142">
            <v>0</v>
          </cell>
          <cell r="F1142">
            <v>0</v>
          </cell>
          <cell r="G1142">
            <v>16800</v>
          </cell>
          <cell r="H1142">
            <v>16800</v>
          </cell>
        </row>
        <row r="1143">
          <cell r="D1143">
            <v>0</v>
          </cell>
          <cell r="E1143">
            <v>0</v>
          </cell>
          <cell r="F1143">
            <v>84000</v>
          </cell>
          <cell r="G1143">
            <v>84000</v>
          </cell>
          <cell r="H1143">
            <v>90000</v>
          </cell>
        </row>
        <row r="1144">
          <cell r="D1144">
            <v>0</v>
          </cell>
          <cell r="E1144">
            <v>0</v>
          </cell>
          <cell r="F1144">
            <v>12000</v>
          </cell>
          <cell r="G1144">
            <v>12000</v>
          </cell>
          <cell r="H1144">
            <v>6984</v>
          </cell>
        </row>
        <row r="1145">
          <cell r="D1145">
            <v>4350</v>
          </cell>
          <cell r="E1145">
            <v>13550</v>
          </cell>
          <cell r="F1145">
            <v>147720</v>
          </cell>
          <cell r="G1145">
            <v>165620</v>
          </cell>
          <cell r="H1145">
            <v>293133</v>
          </cell>
        </row>
        <row r="1146">
          <cell r="D1146">
            <v>0</v>
          </cell>
          <cell r="E1146">
            <v>0</v>
          </cell>
          <cell r="F1146">
            <v>0</v>
          </cell>
          <cell r="G1146">
            <v>0</v>
          </cell>
          <cell r="H1146">
            <v>0</v>
          </cell>
        </row>
        <row r="1147">
          <cell r="D1147">
            <v>0</v>
          </cell>
          <cell r="E1147">
            <v>0</v>
          </cell>
          <cell r="F1147">
            <v>0</v>
          </cell>
          <cell r="G1147">
            <v>0</v>
          </cell>
          <cell r="H1147">
            <v>0</v>
          </cell>
        </row>
        <row r="1148">
          <cell r="D1148">
            <v>0</v>
          </cell>
          <cell r="E1148">
            <v>0</v>
          </cell>
          <cell r="F1148">
            <v>800</v>
          </cell>
          <cell r="G1148">
            <v>800</v>
          </cell>
          <cell r="H1148">
            <v>0</v>
          </cell>
        </row>
        <row r="1149">
          <cell r="D1149">
            <v>0</v>
          </cell>
          <cell r="E1149">
            <v>0</v>
          </cell>
          <cell r="F1149">
            <v>6030</v>
          </cell>
          <cell r="G1149">
            <v>6030</v>
          </cell>
          <cell r="H1149">
            <v>6030</v>
          </cell>
        </row>
        <row r="1150">
          <cell r="D1150">
            <v>0</v>
          </cell>
          <cell r="E1150">
            <v>0</v>
          </cell>
          <cell r="F1150">
            <v>30000</v>
          </cell>
          <cell r="G1150">
            <v>30000</v>
          </cell>
          <cell r="H1150">
            <v>30800</v>
          </cell>
        </row>
        <row r="1151">
          <cell r="D1151">
            <v>2500</v>
          </cell>
          <cell r="E1151">
            <v>0</v>
          </cell>
          <cell r="F1151">
            <v>49145</v>
          </cell>
          <cell r="G1151">
            <v>51645</v>
          </cell>
          <cell r="H1151">
            <v>54645</v>
          </cell>
        </row>
        <row r="1152">
          <cell r="D1152">
            <v>0</v>
          </cell>
          <cell r="E1152">
            <v>0</v>
          </cell>
          <cell r="F1152">
            <v>11000</v>
          </cell>
          <cell r="G1152">
            <v>11000</v>
          </cell>
          <cell r="H1152">
            <v>11000</v>
          </cell>
        </row>
        <row r="1153">
          <cell r="D1153">
            <v>0</v>
          </cell>
          <cell r="E1153">
            <v>0</v>
          </cell>
          <cell r="F1153">
            <v>29010</v>
          </cell>
          <cell r="G1153">
            <v>29010</v>
          </cell>
          <cell r="H1153">
            <v>11209</v>
          </cell>
        </row>
        <row r="1154">
          <cell r="D1154">
            <v>0</v>
          </cell>
          <cell r="E1154">
            <v>0</v>
          </cell>
          <cell r="F1154">
            <v>56874</v>
          </cell>
          <cell r="G1154">
            <v>56874</v>
          </cell>
          <cell r="H1154">
            <v>56874</v>
          </cell>
        </row>
        <row r="1155">
          <cell r="D1155">
            <v>0</v>
          </cell>
          <cell r="E1155">
            <v>0</v>
          </cell>
          <cell r="F1155">
            <v>0</v>
          </cell>
          <cell r="G1155">
            <v>0</v>
          </cell>
          <cell r="H1155">
            <v>2748</v>
          </cell>
        </row>
        <row r="1156">
          <cell r="D1156">
            <v>0</v>
          </cell>
          <cell r="E1156">
            <v>880</v>
          </cell>
          <cell r="F1156">
            <v>0</v>
          </cell>
          <cell r="G1156">
            <v>880</v>
          </cell>
          <cell r="H1156">
            <v>880</v>
          </cell>
        </row>
        <row r="1157">
          <cell r="D1157">
            <v>0</v>
          </cell>
          <cell r="E1157">
            <v>0</v>
          </cell>
          <cell r="F1157">
            <v>17795</v>
          </cell>
          <cell r="G1157">
            <v>17795</v>
          </cell>
          <cell r="H1157">
            <v>21295</v>
          </cell>
        </row>
        <row r="1158">
          <cell r="D1158">
            <v>0</v>
          </cell>
          <cell r="E1158">
            <v>0</v>
          </cell>
          <cell r="F1158">
            <v>112631</v>
          </cell>
          <cell r="G1158">
            <v>112631</v>
          </cell>
          <cell r="H1158">
            <v>110681</v>
          </cell>
        </row>
        <row r="1159">
          <cell r="D1159">
            <v>5000</v>
          </cell>
          <cell r="E1159">
            <v>17580</v>
          </cell>
          <cell r="F1159">
            <v>626534</v>
          </cell>
          <cell r="G1159">
            <v>649114</v>
          </cell>
          <cell r="H1159">
            <v>448835</v>
          </cell>
        </row>
        <row r="1160">
          <cell r="D1160">
            <v>0</v>
          </cell>
          <cell r="E1160">
            <v>0</v>
          </cell>
          <cell r="F1160">
            <v>2687</v>
          </cell>
          <cell r="G1160">
            <v>2687</v>
          </cell>
          <cell r="H1160">
            <v>0</v>
          </cell>
        </row>
        <row r="1161">
          <cell r="D1161">
            <v>0</v>
          </cell>
          <cell r="E1161">
            <v>0</v>
          </cell>
          <cell r="F1161">
            <v>338</v>
          </cell>
          <cell r="G1161">
            <v>338</v>
          </cell>
          <cell r="H1161">
            <v>338</v>
          </cell>
        </row>
        <row r="1162">
          <cell r="D1162">
            <v>0</v>
          </cell>
          <cell r="E1162">
            <v>0</v>
          </cell>
          <cell r="F1162">
            <v>9500</v>
          </cell>
          <cell r="G1162">
            <v>9500</v>
          </cell>
          <cell r="H1162">
            <v>9500</v>
          </cell>
        </row>
        <row r="1163">
          <cell r="D1163">
            <v>20000</v>
          </cell>
          <cell r="E1163">
            <v>0</v>
          </cell>
          <cell r="F1163">
            <v>3500</v>
          </cell>
          <cell r="G1163">
            <v>23500</v>
          </cell>
          <cell r="H1163">
            <v>26500</v>
          </cell>
        </row>
        <row r="1164">
          <cell r="D1164">
            <v>3250</v>
          </cell>
          <cell r="E1164">
            <v>21600</v>
          </cell>
          <cell r="F1164">
            <v>119085</v>
          </cell>
          <cell r="G1164">
            <v>143935</v>
          </cell>
          <cell r="H1164">
            <v>143935</v>
          </cell>
        </row>
        <row r="1165">
          <cell r="D1165">
            <v>0</v>
          </cell>
          <cell r="E1165">
            <v>0</v>
          </cell>
          <cell r="F1165">
            <v>29179</v>
          </cell>
          <cell r="G1165">
            <v>29179</v>
          </cell>
          <cell r="H1165">
            <v>29179</v>
          </cell>
        </row>
        <row r="1166">
          <cell r="D1166">
            <v>0</v>
          </cell>
          <cell r="E1166">
            <v>0</v>
          </cell>
          <cell r="F1166">
            <v>217894</v>
          </cell>
          <cell r="G1166">
            <v>217894</v>
          </cell>
          <cell r="H1166">
            <v>217894</v>
          </cell>
        </row>
        <row r="1167">
          <cell r="D1167">
            <v>0</v>
          </cell>
          <cell r="E1167">
            <v>11250</v>
          </cell>
          <cell r="F1167">
            <v>267411</v>
          </cell>
          <cell r="G1167">
            <v>278661</v>
          </cell>
          <cell r="H1167">
            <v>278661</v>
          </cell>
        </row>
        <row r="1168">
          <cell r="D1168">
            <v>0</v>
          </cell>
          <cell r="E1168">
            <v>5000</v>
          </cell>
          <cell r="F1168">
            <v>0</v>
          </cell>
          <cell r="G1168">
            <v>5000</v>
          </cell>
          <cell r="H1168">
            <v>12251</v>
          </cell>
        </row>
        <row r="1169">
          <cell r="D1169">
            <v>0</v>
          </cell>
          <cell r="E1169">
            <v>0</v>
          </cell>
          <cell r="F1169">
            <v>63117</v>
          </cell>
          <cell r="G1169">
            <v>63117</v>
          </cell>
          <cell r="H1169">
            <v>63117</v>
          </cell>
        </row>
        <row r="1170">
          <cell r="D1170">
            <v>0</v>
          </cell>
          <cell r="E1170">
            <v>0</v>
          </cell>
          <cell r="F1170">
            <v>0</v>
          </cell>
          <cell r="G1170">
            <v>0</v>
          </cell>
          <cell r="H1170">
            <v>0</v>
          </cell>
        </row>
        <row r="1171">
          <cell r="D1171">
            <v>0</v>
          </cell>
          <cell r="E1171">
            <v>6000</v>
          </cell>
          <cell r="F1171">
            <v>43614</v>
          </cell>
          <cell r="G1171">
            <v>49614</v>
          </cell>
          <cell r="H1171">
            <v>42920</v>
          </cell>
        </row>
        <row r="1172">
          <cell r="D1172">
            <v>45538</v>
          </cell>
          <cell r="E1172">
            <v>42400</v>
          </cell>
          <cell r="F1172">
            <v>336374</v>
          </cell>
          <cell r="G1172">
            <v>424312</v>
          </cell>
          <cell r="H1172">
            <v>388135</v>
          </cell>
        </row>
        <row r="1173">
          <cell r="D1173">
            <v>0</v>
          </cell>
          <cell r="E1173">
            <v>0</v>
          </cell>
          <cell r="F1173">
            <v>9700</v>
          </cell>
          <cell r="G1173">
            <v>9700</v>
          </cell>
          <cell r="H1173">
            <v>9700</v>
          </cell>
        </row>
        <row r="1174">
          <cell r="D1174">
            <v>18000</v>
          </cell>
          <cell r="E1174">
            <v>5900</v>
          </cell>
          <cell r="F1174">
            <v>29327</v>
          </cell>
          <cell r="G1174">
            <v>53227</v>
          </cell>
          <cell r="H1174">
            <v>110140</v>
          </cell>
        </row>
        <row r="1175">
          <cell r="D1175">
            <v>23000</v>
          </cell>
          <cell r="E1175">
            <v>463375</v>
          </cell>
          <cell r="F1175">
            <v>395612</v>
          </cell>
          <cell r="G1175">
            <v>881987</v>
          </cell>
          <cell r="H1175">
            <v>1358478</v>
          </cell>
        </row>
        <row r="1176">
          <cell r="D1176">
            <v>0</v>
          </cell>
          <cell r="E1176">
            <v>0</v>
          </cell>
          <cell r="F1176">
            <v>0</v>
          </cell>
          <cell r="G1176">
            <v>0</v>
          </cell>
          <cell r="H1176">
            <v>38441</v>
          </cell>
        </row>
        <row r="1177">
          <cell r="D1177">
            <v>0</v>
          </cell>
          <cell r="E1177">
            <v>0</v>
          </cell>
          <cell r="F1177">
            <v>8000</v>
          </cell>
          <cell r="G1177">
            <v>8000</v>
          </cell>
          <cell r="H1177">
            <v>21025</v>
          </cell>
        </row>
        <row r="1178">
          <cell r="D1178">
            <v>0</v>
          </cell>
          <cell r="E1178">
            <v>0</v>
          </cell>
          <cell r="F1178">
            <v>974847</v>
          </cell>
          <cell r="G1178">
            <v>974847</v>
          </cell>
          <cell r="H1178">
            <v>758528</v>
          </cell>
        </row>
        <row r="1179">
          <cell r="D1179">
            <v>0</v>
          </cell>
          <cell r="E1179">
            <v>0</v>
          </cell>
          <cell r="F1179">
            <v>1961</v>
          </cell>
          <cell r="G1179">
            <v>1961</v>
          </cell>
          <cell r="H1179">
            <v>1961</v>
          </cell>
        </row>
        <row r="1180">
          <cell r="D1180">
            <v>0</v>
          </cell>
          <cell r="E1180">
            <v>0</v>
          </cell>
          <cell r="F1180">
            <v>117892</v>
          </cell>
          <cell r="G1180">
            <v>117892</v>
          </cell>
          <cell r="H1180">
            <v>123092</v>
          </cell>
        </row>
        <row r="1181">
          <cell r="D1181">
            <v>19200</v>
          </cell>
          <cell r="E1181">
            <v>23500</v>
          </cell>
          <cell r="F1181">
            <v>18000</v>
          </cell>
          <cell r="G1181">
            <v>60700</v>
          </cell>
          <cell r="H1181">
            <v>66155</v>
          </cell>
        </row>
        <row r="1182">
          <cell r="D1182">
            <v>0</v>
          </cell>
          <cell r="E1182">
            <v>0</v>
          </cell>
          <cell r="F1182">
            <v>27050</v>
          </cell>
          <cell r="G1182">
            <v>27050</v>
          </cell>
          <cell r="H1182">
            <v>27960</v>
          </cell>
        </row>
        <row r="1183">
          <cell r="D1183">
            <v>0</v>
          </cell>
          <cell r="E1183">
            <v>0</v>
          </cell>
          <cell r="F1183">
            <v>134067</v>
          </cell>
          <cell r="G1183">
            <v>134067</v>
          </cell>
          <cell r="H1183">
            <v>134067</v>
          </cell>
        </row>
        <row r="1184">
          <cell r="D1184">
            <v>0</v>
          </cell>
          <cell r="E1184">
            <v>0</v>
          </cell>
          <cell r="F1184">
            <v>18518</v>
          </cell>
          <cell r="G1184">
            <v>18518</v>
          </cell>
          <cell r="H1184">
            <v>18518</v>
          </cell>
        </row>
        <row r="1185">
          <cell r="D1185">
            <v>19200</v>
          </cell>
          <cell r="E1185">
            <v>12000</v>
          </cell>
          <cell r="F1185">
            <v>62863</v>
          </cell>
          <cell r="G1185">
            <v>94063</v>
          </cell>
          <cell r="H1185">
            <v>60585</v>
          </cell>
        </row>
        <row r="1186">
          <cell r="D1186">
            <v>0</v>
          </cell>
          <cell r="E1186">
            <v>0</v>
          </cell>
          <cell r="F1186">
            <v>335050</v>
          </cell>
          <cell r="G1186">
            <v>335050</v>
          </cell>
          <cell r="H1186">
            <v>335050</v>
          </cell>
        </row>
        <row r="1187">
          <cell r="D1187">
            <v>98000</v>
          </cell>
          <cell r="E1187">
            <v>333950</v>
          </cell>
          <cell r="F1187">
            <v>63905</v>
          </cell>
          <cell r="G1187">
            <v>495855</v>
          </cell>
          <cell r="H1187">
            <v>190339</v>
          </cell>
        </row>
        <row r="1188">
          <cell r="D1188">
            <v>0</v>
          </cell>
          <cell r="E1188">
            <v>0</v>
          </cell>
          <cell r="F1188">
            <v>0</v>
          </cell>
          <cell r="G1188">
            <v>0</v>
          </cell>
          <cell r="H1188">
            <v>205</v>
          </cell>
        </row>
        <row r="1189">
          <cell r="D1189">
            <v>0</v>
          </cell>
          <cell r="E1189">
            <v>0</v>
          </cell>
          <cell r="F1189">
            <v>3000</v>
          </cell>
          <cell r="G1189">
            <v>3000</v>
          </cell>
          <cell r="H1189">
            <v>1904</v>
          </cell>
        </row>
        <row r="1190">
          <cell r="D1190">
            <v>5500</v>
          </cell>
          <cell r="E1190">
            <v>120800</v>
          </cell>
          <cell r="F1190">
            <v>299665</v>
          </cell>
          <cell r="G1190">
            <v>425965</v>
          </cell>
          <cell r="H1190">
            <v>265930</v>
          </cell>
        </row>
        <row r="1191">
          <cell r="D1191">
            <v>0</v>
          </cell>
          <cell r="E1191">
            <v>0</v>
          </cell>
          <cell r="F1191">
            <v>169380</v>
          </cell>
          <cell r="G1191">
            <v>169380</v>
          </cell>
          <cell r="H1191">
            <v>81640</v>
          </cell>
        </row>
        <row r="1192">
          <cell r="D1192">
            <v>0</v>
          </cell>
          <cell r="E1192">
            <v>0</v>
          </cell>
          <cell r="F1192">
            <v>4073</v>
          </cell>
          <cell r="G1192">
            <v>4073</v>
          </cell>
          <cell r="H1192">
            <v>4073</v>
          </cell>
        </row>
        <row r="1193">
          <cell r="D1193">
            <v>0</v>
          </cell>
          <cell r="E1193">
            <v>0</v>
          </cell>
          <cell r="F1193">
            <v>4165</v>
          </cell>
          <cell r="G1193">
            <v>4165</v>
          </cell>
          <cell r="H1193">
            <v>9071</v>
          </cell>
        </row>
        <row r="1194">
          <cell r="D1194">
            <v>0</v>
          </cell>
          <cell r="E1194">
            <v>0</v>
          </cell>
          <cell r="F1194">
            <v>13692</v>
          </cell>
          <cell r="G1194">
            <v>13692</v>
          </cell>
          <cell r="H1194">
            <v>985</v>
          </cell>
        </row>
        <row r="1195">
          <cell r="D1195">
            <v>0</v>
          </cell>
          <cell r="E1195">
            <v>17000</v>
          </cell>
          <cell r="F1195">
            <v>59638</v>
          </cell>
          <cell r="G1195">
            <v>76638</v>
          </cell>
          <cell r="H1195">
            <v>64576</v>
          </cell>
        </row>
        <row r="1196">
          <cell r="D1196">
            <v>0</v>
          </cell>
          <cell r="E1196">
            <v>0</v>
          </cell>
          <cell r="F1196">
            <v>86297</v>
          </cell>
          <cell r="G1196">
            <v>86297</v>
          </cell>
          <cell r="H1196">
            <v>86297</v>
          </cell>
        </row>
        <row r="1197">
          <cell r="D1197">
            <v>52500</v>
          </cell>
          <cell r="E1197">
            <v>2500</v>
          </cell>
          <cell r="F1197">
            <v>48986</v>
          </cell>
          <cell r="G1197">
            <v>103986</v>
          </cell>
          <cell r="H1197">
            <v>103986</v>
          </cell>
        </row>
        <row r="1198">
          <cell r="D1198">
            <v>70500</v>
          </cell>
          <cell r="E1198">
            <v>0</v>
          </cell>
          <cell r="F1198">
            <v>2559</v>
          </cell>
          <cell r="G1198">
            <v>73059</v>
          </cell>
          <cell r="H1198">
            <v>80500</v>
          </cell>
        </row>
        <row r="1199">
          <cell r="D1199">
            <v>6000</v>
          </cell>
          <cell r="E1199">
            <v>7000</v>
          </cell>
          <cell r="F1199">
            <v>675</v>
          </cell>
          <cell r="G1199">
            <v>13675</v>
          </cell>
          <cell r="H1199">
            <v>16324</v>
          </cell>
        </row>
        <row r="1200">
          <cell r="D1200">
            <v>0</v>
          </cell>
          <cell r="E1200">
            <v>0</v>
          </cell>
          <cell r="F1200">
            <v>125000</v>
          </cell>
          <cell r="G1200">
            <v>125000</v>
          </cell>
          <cell r="H1200">
            <v>125000</v>
          </cell>
        </row>
        <row r="1201">
          <cell r="D1201">
            <v>35606</v>
          </cell>
          <cell r="E1201">
            <v>129000</v>
          </cell>
          <cell r="F1201">
            <v>84800</v>
          </cell>
          <cell r="G1201">
            <v>249406</v>
          </cell>
          <cell r="H1201">
            <v>210446</v>
          </cell>
        </row>
        <row r="1202">
          <cell r="D1202">
            <v>34500</v>
          </cell>
          <cell r="E1202">
            <v>79749</v>
          </cell>
          <cell r="F1202">
            <v>104350</v>
          </cell>
          <cell r="G1202">
            <v>218599</v>
          </cell>
          <cell r="H1202">
            <v>70883</v>
          </cell>
        </row>
        <row r="1203">
          <cell r="D1203">
            <v>0</v>
          </cell>
          <cell r="E1203">
            <v>0</v>
          </cell>
          <cell r="F1203">
            <v>37500</v>
          </cell>
          <cell r="G1203">
            <v>37500</v>
          </cell>
          <cell r="H1203">
            <v>31000</v>
          </cell>
        </row>
        <row r="1204">
          <cell r="D1204">
            <v>0</v>
          </cell>
          <cell r="E1204">
            <v>18000</v>
          </cell>
          <cell r="F1204">
            <v>321194</v>
          </cell>
          <cell r="G1204">
            <v>339194</v>
          </cell>
          <cell r="H1204">
            <v>334079</v>
          </cell>
        </row>
        <row r="1205">
          <cell r="D1205">
            <v>0</v>
          </cell>
          <cell r="E1205">
            <v>0</v>
          </cell>
          <cell r="F1205">
            <v>0</v>
          </cell>
          <cell r="G1205">
            <v>0</v>
          </cell>
          <cell r="H1205">
            <v>42700</v>
          </cell>
        </row>
        <row r="1206">
          <cell r="D1206">
            <v>0</v>
          </cell>
          <cell r="E1206">
            <v>0</v>
          </cell>
          <cell r="F1206">
            <v>5552</v>
          </cell>
          <cell r="G1206">
            <v>5552</v>
          </cell>
          <cell r="H1206">
            <v>5552</v>
          </cell>
        </row>
        <row r="1207">
          <cell r="D1207">
            <v>0</v>
          </cell>
          <cell r="E1207">
            <v>0</v>
          </cell>
          <cell r="F1207">
            <v>0</v>
          </cell>
          <cell r="G1207">
            <v>0</v>
          </cell>
          <cell r="H1207">
            <v>14486</v>
          </cell>
        </row>
        <row r="1208">
          <cell r="D1208">
            <v>0</v>
          </cell>
          <cell r="E1208">
            <v>0</v>
          </cell>
          <cell r="F1208">
            <v>556184</v>
          </cell>
          <cell r="G1208">
            <v>556184</v>
          </cell>
          <cell r="H1208">
            <v>556184</v>
          </cell>
        </row>
        <row r="1209">
          <cell r="D1209">
            <v>0</v>
          </cell>
          <cell r="E1209">
            <v>0</v>
          </cell>
          <cell r="F1209">
            <v>33000</v>
          </cell>
          <cell r="G1209">
            <v>33000</v>
          </cell>
          <cell r="H1209">
            <v>123773</v>
          </cell>
        </row>
        <row r="1210">
          <cell r="D1210">
            <v>0</v>
          </cell>
          <cell r="E1210">
            <v>0</v>
          </cell>
          <cell r="F1210">
            <v>9163</v>
          </cell>
          <cell r="G1210">
            <v>9163</v>
          </cell>
          <cell r="H1210">
            <v>9163</v>
          </cell>
        </row>
        <row r="1211">
          <cell r="D1211">
            <v>28650</v>
          </cell>
          <cell r="E1211">
            <v>62500</v>
          </cell>
          <cell r="F1211">
            <v>55000</v>
          </cell>
          <cell r="G1211">
            <v>146150</v>
          </cell>
          <cell r="H1211">
            <v>146150</v>
          </cell>
        </row>
        <row r="1212">
          <cell r="D1212">
            <v>0</v>
          </cell>
          <cell r="E1212">
            <v>0</v>
          </cell>
          <cell r="F1212">
            <v>0</v>
          </cell>
          <cell r="G1212">
            <v>0</v>
          </cell>
          <cell r="H1212">
            <v>9192</v>
          </cell>
        </row>
        <row r="1213">
          <cell r="D1213">
            <v>0</v>
          </cell>
          <cell r="E1213">
            <v>0</v>
          </cell>
          <cell r="F1213">
            <v>35048</v>
          </cell>
          <cell r="G1213">
            <v>35048</v>
          </cell>
          <cell r="H1213">
            <v>8623</v>
          </cell>
        </row>
        <row r="1214">
          <cell r="D1214">
            <v>11500</v>
          </cell>
          <cell r="E1214">
            <v>13000</v>
          </cell>
          <cell r="F1214">
            <v>33503</v>
          </cell>
          <cell r="G1214">
            <v>58003</v>
          </cell>
          <cell r="H1214">
            <v>50444</v>
          </cell>
        </row>
        <row r="1215">
          <cell r="D1215">
            <v>95000</v>
          </cell>
          <cell r="E1215">
            <v>74850</v>
          </cell>
          <cell r="F1215">
            <v>63000</v>
          </cell>
          <cell r="G1215">
            <v>232850</v>
          </cell>
          <cell r="H1215">
            <v>117960</v>
          </cell>
        </row>
        <row r="1216">
          <cell r="D1216">
            <v>0</v>
          </cell>
          <cell r="E1216">
            <v>0</v>
          </cell>
          <cell r="F1216">
            <v>36990</v>
          </cell>
          <cell r="G1216">
            <v>36990</v>
          </cell>
          <cell r="H1216">
            <v>36990</v>
          </cell>
        </row>
        <row r="1217">
          <cell r="D1217">
            <v>0</v>
          </cell>
          <cell r="E1217">
            <v>37000</v>
          </cell>
          <cell r="F1217">
            <v>2000</v>
          </cell>
          <cell r="G1217">
            <v>39000</v>
          </cell>
          <cell r="H1217">
            <v>29696</v>
          </cell>
        </row>
        <row r="1218">
          <cell r="D1218">
            <v>4500</v>
          </cell>
          <cell r="E1218">
            <v>0</v>
          </cell>
          <cell r="F1218">
            <v>18500</v>
          </cell>
          <cell r="G1218">
            <v>23000</v>
          </cell>
          <cell r="H1218">
            <v>139815</v>
          </cell>
        </row>
        <row r="1219">
          <cell r="D1219">
            <v>0</v>
          </cell>
          <cell r="E1219">
            <v>0</v>
          </cell>
          <cell r="F1219">
            <v>45000</v>
          </cell>
          <cell r="G1219">
            <v>45000</v>
          </cell>
          <cell r="H1219">
            <v>16620</v>
          </cell>
        </row>
        <row r="1220">
          <cell r="D1220">
            <v>800</v>
          </cell>
          <cell r="E1220">
            <v>5800</v>
          </cell>
          <cell r="F1220">
            <v>37815</v>
          </cell>
          <cell r="G1220">
            <v>44415</v>
          </cell>
          <cell r="H1220">
            <v>130348</v>
          </cell>
        </row>
        <row r="1221">
          <cell r="D1221">
            <v>0</v>
          </cell>
          <cell r="E1221">
            <v>0</v>
          </cell>
          <cell r="F1221">
            <v>139000</v>
          </cell>
          <cell r="G1221">
            <v>139000</v>
          </cell>
          <cell r="H1221">
            <v>101214</v>
          </cell>
        </row>
        <row r="1222">
          <cell r="D1222">
            <v>0</v>
          </cell>
          <cell r="E1222">
            <v>2500</v>
          </cell>
          <cell r="F1222">
            <v>119692</v>
          </cell>
          <cell r="G1222">
            <v>122192</v>
          </cell>
          <cell r="H1222">
            <v>122192</v>
          </cell>
        </row>
        <row r="1223">
          <cell r="D1223">
            <v>0</v>
          </cell>
          <cell r="E1223">
            <v>0</v>
          </cell>
          <cell r="F1223">
            <v>0</v>
          </cell>
          <cell r="G1223">
            <v>0</v>
          </cell>
          <cell r="H1223">
            <v>5722</v>
          </cell>
        </row>
        <row r="1224">
          <cell r="D1224">
            <v>0</v>
          </cell>
          <cell r="E1224">
            <v>0</v>
          </cell>
          <cell r="F1224">
            <v>5000</v>
          </cell>
          <cell r="G1224">
            <v>5000</v>
          </cell>
          <cell r="H1224">
            <v>5000</v>
          </cell>
        </row>
        <row r="1225">
          <cell r="D1225">
            <v>0</v>
          </cell>
          <cell r="E1225">
            <v>0</v>
          </cell>
          <cell r="F1225">
            <v>3195</v>
          </cell>
          <cell r="G1225">
            <v>3195</v>
          </cell>
          <cell r="H1225">
            <v>3275</v>
          </cell>
        </row>
        <row r="1226">
          <cell r="D1226">
            <v>0</v>
          </cell>
          <cell r="E1226">
            <v>0</v>
          </cell>
          <cell r="F1226">
            <v>0</v>
          </cell>
          <cell r="G1226">
            <v>0</v>
          </cell>
          <cell r="H1226">
            <v>18208</v>
          </cell>
        </row>
        <row r="1227">
          <cell r="D1227">
            <v>3083</v>
          </cell>
          <cell r="E1227">
            <v>0</v>
          </cell>
          <cell r="F1227">
            <v>69545</v>
          </cell>
          <cell r="G1227">
            <v>72628</v>
          </cell>
          <cell r="H1227">
            <v>72627</v>
          </cell>
        </row>
        <row r="1228">
          <cell r="D1228">
            <v>0</v>
          </cell>
          <cell r="E1228">
            <v>0</v>
          </cell>
          <cell r="F1228">
            <v>0</v>
          </cell>
          <cell r="G1228">
            <v>0</v>
          </cell>
          <cell r="H1228">
            <v>2389</v>
          </cell>
        </row>
        <row r="1229">
          <cell r="D1229">
            <v>0</v>
          </cell>
          <cell r="E1229">
            <v>0</v>
          </cell>
          <cell r="F1229">
            <v>9975</v>
          </cell>
          <cell r="G1229">
            <v>9975</v>
          </cell>
          <cell r="H1229">
            <v>9975</v>
          </cell>
        </row>
        <row r="1230">
          <cell r="D1230">
            <v>16000</v>
          </cell>
          <cell r="E1230">
            <v>37400</v>
          </cell>
          <cell r="F1230">
            <v>44957</v>
          </cell>
          <cell r="G1230">
            <v>98357</v>
          </cell>
          <cell r="H1230">
            <v>109944</v>
          </cell>
        </row>
        <row r="1231">
          <cell r="D1231">
            <v>20000</v>
          </cell>
          <cell r="E1231">
            <v>0</v>
          </cell>
          <cell r="F1231">
            <v>10000</v>
          </cell>
          <cell r="G1231">
            <v>30000</v>
          </cell>
          <cell r="H1231">
            <v>30000</v>
          </cell>
        </row>
        <row r="1232">
          <cell r="D1232">
            <v>0</v>
          </cell>
          <cell r="E1232">
            <v>0</v>
          </cell>
          <cell r="F1232">
            <v>58468</v>
          </cell>
          <cell r="G1232">
            <v>58468</v>
          </cell>
          <cell r="H1232">
            <v>58468</v>
          </cell>
        </row>
        <row r="1233">
          <cell r="D1233">
            <v>0</v>
          </cell>
          <cell r="E1233">
            <v>0</v>
          </cell>
          <cell r="F1233">
            <v>6200</v>
          </cell>
          <cell r="G1233">
            <v>6200</v>
          </cell>
          <cell r="H1233">
            <v>6200</v>
          </cell>
        </row>
        <row r="1234">
          <cell r="D1234">
            <v>0</v>
          </cell>
          <cell r="E1234">
            <v>0</v>
          </cell>
          <cell r="F1234">
            <v>295247</v>
          </cell>
          <cell r="G1234">
            <v>295247</v>
          </cell>
          <cell r="H1234">
            <v>295247</v>
          </cell>
        </row>
        <row r="1235">
          <cell r="D1235">
            <v>0</v>
          </cell>
          <cell r="E1235">
            <v>106200</v>
          </cell>
          <cell r="F1235">
            <v>24130</v>
          </cell>
          <cell r="G1235">
            <v>130330</v>
          </cell>
          <cell r="H1235">
            <v>94108</v>
          </cell>
        </row>
        <row r="1236">
          <cell r="D1236">
            <v>0</v>
          </cell>
          <cell r="E1236">
            <v>0</v>
          </cell>
          <cell r="F1236">
            <v>24500</v>
          </cell>
          <cell r="G1236">
            <v>24500</v>
          </cell>
          <cell r="H1236">
            <v>9071</v>
          </cell>
        </row>
        <row r="1237">
          <cell r="D1237">
            <v>64500</v>
          </cell>
          <cell r="E1237">
            <v>30392</v>
          </cell>
          <cell r="F1237">
            <v>159186</v>
          </cell>
          <cell r="G1237">
            <v>254078</v>
          </cell>
          <cell r="H1237">
            <v>216168</v>
          </cell>
        </row>
        <row r="1238">
          <cell r="D1238">
            <v>9450</v>
          </cell>
          <cell r="E1238">
            <v>0</v>
          </cell>
          <cell r="F1238">
            <v>46696</v>
          </cell>
          <cell r="G1238">
            <v>56146</v>
          </cell>
          <cell r="H1238">
            <v>77436</v>
          </cell>
        </row>
        <row r="1239">
          <cell r="D1239">
            <v>0</v>
          </cell>
          <cell r="E1239">
            <v>0</v>
          </cell>
          <cell r="F1239">
            <v>77100</v>
          </cell>
          <cell r="G1239">
            <v>77100</v>
          </cell>
          <cell r="H1239">
            <v>77100</v>
          </cell>
        </row>
        <row r="1240">
          <cell r="D1240">
            <v>0</v>
          </cell>
          <cell r="E1240">
            <v>0</v>
          </cell>
          <cell r="F1240">
            <v>27453</v>
          </cell>
          <cell r="G1240">
            <v>27453</v>
          </cell>
          <cell r="H1240">
            <v>27453</v>
          </cell>
        </row>
        <row r="1241">
          <cell r="D1241">
            <v>0</v>
          </cell>
          <cell r="E1241">
            <v>0</v>
          </cell>
          <cell r="F1241">
            <v>0</v>
          </cell>
          <cell r="G1241">
            <v>0</v>
          </cell>
          <cell r="H1241">
            <v>2836</v>
          </cell>
        </row>
        <row r="1242">
          <cell r="D1242">
            <v>7686</v>
          </cell>
          <cell r="E1242">
            <v>0</v>
          </cell>
          <cell r="F1242">
            <v>14168</v>
          </cell>
          <cell r="G1242">
            <v>21854</v>
          </cell>
          <cell r="H1242">
            <v>21853</v>
          </cell>
        </row>
        <row r="1243">
          <cell r="D1243">
            <v>0</v>
          </cell>
          <cell r="E1243">
            <v>38850</v>
          </cell>
          <cell r="F1243">
            <v>4570</v>
          </cell>
          <cell r="G1243">
            <v>43420</v>
          </cell>
          <cell r="H1243">
            <v>19676</v>
          </cell>
        </row>
        <row r="1244">
          <cell r="D1244">
            <v>1280</v>
          </cell>
          <cell r="E1244">
            <v>0</v>
          </cell>
          <cell r="F1244">
            <v>525</v>
          </cell>
          <cell r="G1244">
            <v>1805</v>
          </cell>
          <cell r="H1244">
            <v>7105</v>
          </cell>
        </row>
        <row r="1245">
          <cell r="D1245">
            <v>7250</v>
          </cell>
          <cell r="E1245">
            <v>55415</v>
          </cell>
          <cell r="F1245">
            <v>150925</v>
          </cell>
          <cell r="G1245">
            <v>213590</v>
          </cell>
          <cell r="H1245">
            <v>165922</v>
          </cell>
        </row>
        <row r="1246">
          <cell r="D1246">
            <v>0</v>
          </cell>
          <cell r="E1246">
            <v>0</v>
          </cell>
          <cell r="F1246">
            <v>116462</v>
          </cell>
          <cell r="G1246">
            <v>116462</v>
          </cell>
          <cell r="H1246">
            <v>116462</v>
          </cell>
        </row>
        <row r="1247">
          <cell r="D1247">
            <v>52000</v>
          </cell>
          <cell r="E1247">
            <v>125144</v>
          </cell>
          <cell r="F1247">
            <v>2421803</v>
          </cell>
          <cell r="G1247">
            <v>2598947</v>
          </cell>
          <cell r="H1247">
            <v>2226081</v>
          </cell>
        </row>
        <row r="1248">
          <cell r="D1248">
            <v>0</v>
          </cell>
          <cell r="E1248">
            <v>36500</v>
          </cell>
          <cell r="F1248">
            <v>242436</v>
          </cell>
          <cell r="G1248">
            <v>278936</v>
          </cell>
          <cell r="H1248">
            <v>179000</v>
          </cell>
        </row>
        <row r="1249">
          <cell r="D1249">
            <v>0</v>
          </cell>
          <cell r="E1249">
            <v>0</v>
          </cell>
          <cell r="F1249">
            <v>1000</v>
          </cell>
          <cell r="G1249">
            <v>1000</v>
          </cell>
          <cell r="H1249">
            <v>1000</v>
          </cell>
        </row>
        <row r="1250">
          <cell r="D1250">
            <v>193152</v>
          </cell>
          <cell r="E1250">
            <v>830885</v>
          </cell>
          <cell r="F1250">
            <v>331667</v>
          </cell>
          <cell r="G1250">
            <v>1355704</v>
          </cell>
          <cell r="H1250">
            <v>753047</v>
          </cell>
        </row>
        <row r="1251">
          <cell r="D1251">
            <v>0</v>
          </cell>
          <cell r="E1251">
            <v>6000</v>
          </cell>
          <cell r="F1251">
            <v>0</v>
          </cell>
          <cell r="G1251">
            <v>6000</v>
          </cell>
          <cell r="H1251">
            <v>58012</v>
          </cell>
        </row>
        <row r="1252">
          <cell r="D1252">
            <v>4000</v>
          </cell>
          <cell r="E1252">
            <v>0</v>
          </cell>
          <cell r="F1252">
            <v>135827</v>
          </cell>
          <cell r="G1252">
            <v>139827</v>
          </cell>
          <cell r="H1252">
            <v>135827</v>
          </cell>
        </row>
        <row r="1253">
          <cell r="D1253">
            <v>0</v>
          </cell>
          <cell r="E1253">
            <v>0</v>
          </cell>
          <cell r="F1253">
            <v>30250</v>
          </cell>
          <cell r="G1253">
            <v>30250</v>
          </cell>
          <cell r="H1253">
            <v>4518</v>
          </cell>
        </row>
        <row r="1254">
          <cell r="D1254">
            <v>11500</v>
          </cell>
          <cell r="E1254">
            <v>6000</v>
          </cell>
          <cell r="F1254">
            <v>356538</v>
          </cell>
          <cell r="G1254">
            <v>374038</v>
          </cell>
          <cell r="H1254">
            <v>352538</v>
          </cell>
        </row>
        <row r="1255">
          <cell r="D1255">
            <v>0</v>
          </cell>
          <cell r="E1255">
            <v>0</v>
          </cell>
          <cell r="F1255">
            <v>0</v>
          </cell>
          <cell r="G1255">
            <v>0</v>
          </cell>
          <cell r="H1255">
            <v>0</v>
          </cell>
        </row>
        <row r="1256">
          <cell r="D1256">
            <v>0</v>
          </cell>
          <cell r="E1256">
            <v>0</v>
          </cell>
          <cell r="F1256">
            <v>7600</v>
          </cell>
          <cell r="G1256">
            <v>7600</v>
          </cell>
          <cell r="H1256">
            <v>7600</v>
          </cell>
        </row>
        <row r="1257">
          <cell r="D1257">
            <v>0</v>
          </cell>
          <cell r="E1257">
            <v>0</v>
          </cell>
          <cell r="F1257">
            <v>50179</v>
          </cell>
          <cell r="G1257">
            <v>50179</v>
          </cell>
          <cell r="H1257">
            <v>50179</v>
          </cell>
        </row>
        <row r="1258">
          <cell r="D1258">
            <v>0</v>
          </cell>
          <cell r="E1258">
            <v>0</v>
          </cell>
          <cell r="F1258">
            <v>94710</v>
          </cell>
          <cell r="G1258">
            <v>94710</v>
          </cell>
          <cell r="H1258">
            <v>94710</v>
          </cell>
        </row>
        <row r="1259">
          <cell r="D1259">
            <v>2500</v>
          </cell>
          <cell r="E1259">
            <v>0</v>
          </cell>
          <cell r="F1259">
            <v>0</v>
          </cell>
          <cell r="G1259">
            <v>2500</v>
          </cell>
          <cell r="H1259">
            <v>6907</v>
          </cell>
        </row>
        <row r="1260">
          <cell r="D1260">
            <v>0</v>
          </cell>
          <cell r="E1260">
            <v>0</v>
          </cell>
          <cell r="F1260">
            <v>1050</v>
          </cell>
          <cell r="G1260">
            <v>1050</v>
          </cell>
          <cell r="H1260">
            <v>1050</v>
          </cell>
        </row>
        <row r="1261">
          <cell r="D1261">
            <v>0</v>
          </cell>
          <cell r="E1261">
            <v>0</v>
          </cell>
          <cell r="F1261">
            <v>23007</v>
          </cell>
          <cell r="G1261">
            <v>23007</v>
          </cell>
          <cell r="H1261">
            <v>23007</v>
          </cell>
        </row>
        <row r="1262">
          <cell r="D1262">
            <v>0</v>
          </cell>
          <cell r="E1262">
            <v>0</v>
          </cell>
          <cell r="F1262">
            <v>0</v>
          </cell>
          <cell r="G1262">
            <v>0</v>
          </cell>
          <cell r="H1262">
            <v>7055</v>
          </cell>
        </row>
        <row r="1263">
          <cell r="D1263">
            <v>0</v>
          </cell>
          <cell r="E1263">
            <v>0</v>
          </cell>
          <cell r="F1263">
            <v>0</v>
          </cell>
          <cell r="G1263">
            <v>0</v>
          </cell>
          <cell r="H1263">
            <v>0</v>
          </cell>
        </row>
        <row r="1264">
          <cell r="D1264">
            <v>0</v>
          </cell>
          <cell r="E1264">
            <v>0</v>
          </cell>
          <cell r="F1264">
            <v>7550</v>
          </cell>
          <cell r="G1264">
            <v>7550</v>
          </cell>
          <cell r="H1264">
            <v>6752</v>
          </cell>
        </row>
        <row r="1265">
          <cell r="D1265">
            <v>0</v>
          </cell>
          <cell r="E1265">
            <v>0</v>
          </cell>
          <cell r="F1265">
            <v>3965</v>
          </cell>
          <cell r="G1265">
            <v>3965</v>
          </cell>
          <cell r="H1265">
            <v>3965</v>
          </cell>
        </row>
        <row r="1266">
          <cell r="D1266">
            <v>0</v>
          </cell>
          <cell r="E1266">
            <v>2500</v>
          </cell>
          <cell r="F1266">
            <v>0</v>
          </cell>
          <cell r="G1266">
            <v>2500</v>
          </cell>
          <cell r="H1266">
            <v>110000</v>
          </cell>
        </row>
        <row r="1267">
          <cell r="D1267">
            <v>0</v>
          </cell>
          <cell r="E1267">
            <v>0</v>
          </cell>
          <cell r="F1267">
            <v>13432</v>
          </cell>
          <cell r="G1267">
            <v>13432</v>
          </cell>
          <cell r="H1267">
            <v>13432</v>
          </cell>
        </row>
        <row r="1268">
          <cell r="D1268">
            <v>2250</v>
          </cell>
          <cell r="E1268">
            <v>0</v>
          </cell>
          <cell r="F1268">
            <v>62262</v>
          </cell>
          <cell r="G1268">
            <v>64512</v>
          </cell>
          <cell r="H1268">
            <v>64512</v>
          </cell>
        </row>
        <row r="1269">
          <cell r="D1269">
            <v>0</v>
          </cell>
          <cell r="E1269">
            <v>0</v>
          </cell>
          <cell r="F1269">
            <v>46302</v>
          </cell>
          <cell r="G1269">
            <v>46302</v>
          </cell>
          <cell r="H1269">
            <v>88278</v>
          </cell>
        </row>
        <row r="1270">
          <cell r="D1270">
            <v>0</v>
          </cell>
          <cell r="E1270">
            <v>3750</v>
          </cell>
          <cell r="F1270">
            <v>15000</v>
          </cell>
          <cell r="G1270">
            <v>18750</v>
          </cell>
          <cell r="H1270">
            <v>18750</v>
          </cell>
        </row>
        <row r="1271">
          <cell r="D1271">
            <v>0</v>
          </cell>
          <cell r="E1271">
            <v>0</v>
          </cell>
          <cell r="F1271">
            <v>206555</v>
          </cell>
          <cell r="G1271">
            <v>206555</v>
          </cell>
          <cell r="H1271">
            <v>206555</v>
          </cell>
        </row>
        <row r="1272">
          <cell r="D1272">
            <v>5500</v>
          </cell>
          <cell r="E1272">
            <v>0</v>
          </cell>
          <cell r="F1272">
            <v>19293</v>
          </cell>
          <cell r="G1272">
            <v>24793</v>
          </cell>
          <cell r="H1272">
            <v>19293</v>
          </cell>
        </row>
        <row r="1273">
          <cell r="D1273">
            <v>0</v>
          </cell>
          <cell r="E1273">
            <v>0</v>
          </cell>
          <cell r="F1273">
            <v>150</v>
          </cell>
          <cell r="G1273">
            <v>150</v>
          </cell>
          <cell r="H1273">
            <v>150</v>
          </cell>
        </row>
        <row r="1274">
          <cell r="D1274">
            <v>0</v>
          </cell>
          <cell r="E1274">
            <v>0</v>
          </cell>
          <cell r="F1274">
            <v>19207</v>
          </cell>
          <cell r="G1274">
            <v>19207</v>
          </cell>
          <cell r="H1274">
            <v>19207</v>
          </cell>
        </row>
        <row r="1275">
          <cell r="D1275">
            <v>0</v>
          </cell>
          <cell r="E1275">
            <v>0</v>
          </cell>
          <cell r="F1275">
            <v>0</v>
          </cell>
          <cell r="G1275">
            <v>0</v>
          </cell>
          <cell r="H1275">
            <v>0</v>
          </cell>
        </row>
        <row r="1276">
          <cell r="D1276">
            <v>0</v>
          </cell>
          <cell r="E1276">
            <v>0</v>
          </cell>
          <cell r="F1276">
            <v>0</v>
          </cell>
          <cell r="G1276">
            <v>0</v>
          </cell>
          <cell r="H1276">
            <v>0</v>
          </cell>
        </row>
        <row r="1277">
          <cell r="D1277">
            <v>0</v>
          </cell>
          <cell r="E1277">
            <v>0</v>
          </cell>
          <cell r="F1277">
            <v>0</v>
          </cell>
          <cell r="G1277">
            <v>0</v>
          </cell>
          <cell r="H1277">
            <v>0</v>
          </cell>
        </row>
        <row r="1278">
          <cell r="D1278">
            <v>0</v>
          </cell>
          <cell r="E1278">
            <v>0</v>
          </cell>
          <cell r="F1278">
            <v>0</v>
          </cell>
          <cell r="G1278">
            <v>0</v>
          </cell>
          <cell r="H1278">
            <v>0</v>
          </cell>
        </row>
        <row r="1279">
          <cell r="D1279">
            <v>0</v>
          </cell>
          <cell r="E1279">
            <v>0</v>
          </cell>
          <cell r="F1279">
            <v>0</v>
          </cell>
          <cell r="G1279">
            <v>0</v>
          </cell>
          <cell r="H1279">
            <v>0</v>
          </cell>
        </row>
        <row r="1280">
          <cell r="D1280">
            <v>0</v>
          </cell>
          <cell r="E1280">
            <v>0</v>
          </cell>
          <cell r="F1280">
            <v>0</v>
          </cell>
          <cell r="G1280">
            <v>0</v>
          </cell>
          <cell r="H1280">
            <v>0</v>
          </cell>
        </row>
        <row r="1281">
          <cell r="D1281">
            <v>0</v>
          </cell>
          <cell r="E1281">
            <v>0</v>
          </cell>
          <cell r="F1281">
            <v>0</v>
          </cell>
          <cell r="G1281">
            <v>0</v>
          </cell>
          <cell r="H1281">
            <v>0</v>
          </cell>
        </row>
        <row r="1282">
          <cell r="D1282">
            <v>0</v>
          </cell>
          <cell r="E1282">
            <v>0</v>
          </cell>
          <cell r="F1282">
            <v>0</v>
          </cell>
          <cell r="G1282">
            <v>0</v>
          </cell>
          <cell r="H1282">
            <v>0</v>
          </cell>
        </row>
        <row r="1283">
          <cell r="D1283">
            <v>0</v>
          </cell>
          <cell r="E1283">
            <v>0</v>
          </cell>
          <cell r="F1283">
            <v>0</v>
          </cell>
          <cell r="G1283">
            <v>0</v>
          </cell>
          <cell r="H1283">
            <v>0</v>
          </cell>
        </row>
        <row r="1284">
          <cell r="D1284">
            <v>0</v>
          </cell>
          <cell r="E1284">
            <v>0</v>
          </cell>
          <cell r="F1284">
            <v>0</v>
          </cell>
          <cell r="G1284">
            <v>0</v>
          </cell>
          <cell r="H1284">
            <v>0</v>
          </cell>
        </row>
        <row r="1285">
          <cell r="D1285">
            <v>0</v>
          </cell>
          <cell r="E1285">
            <v>0</v>
          </cell>
          <cell r="F1285">
            <v>0</v>
          </cell>
          <cell r="G1285">
            <v>0</v>
          </cell>
          <cell r="H1285">
            <v>0</v>
          </cell>
        </row>
        <row r="1286">
          <cell r="D1286">
            <v>0</v>
          </cell>
          <cell r="E1286">
            <v>0</v>
          </cell>
          <cell r="F1286">
            <v>0</v>
          </cell>
          <cell r="G1286">
            <v>0</v>
          </cell>
          <cell r="H1286">
            <v>0</v>
          </cell>
        </row>
        <row r="1287">
          <cell r="D1287">
            <v>0</v>
          </cell>
          <cell r="E1287">
            <v>0</v>
          </cell>
          <cell r="F1287">
            <v>0</v>
          </cell>
          <cell r="G1287">
            <v>0</v>
          </cell>
          <cell r="H1287">
            <v>0</v>
          </cell>
        </row>
        <row r="1288">
          <cell r="D1288">
            <v>0</v>
          </cell>
          <cell r="E1288">
            <v>0</v>
          </cell>
          <cell r="F1288">
            <v>0</v>
          </cell>
          <cell r="G1288">
            <v>0</v>
          </cell>
          <cell r="H1288">
            <v>0</v>
          </cell>
        </row>
      </sheetData>
    </sheetDataSet>
  </externalBook>
</externalLink>
</file>

<file path=xl/tables/table1.xml><?xml version="1.0" encoding="utf-8"?>
<table xmlns="http://schemas.openxmlformats.org/spreadsheetml/2006/main" id="1" name="Table1" displayName="Table1" ref="A4:B10" comment="" totalsRowShown="0">
  <tableColumns count="2">
    <tableColumn id="1" name="Figure"/>
    <tableColumn id="3" name="Data Source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G54"/>
  <sheetViews>
    <sheetView showGridLines="0" tabSelected="1" zoomScalePageLayoutView="0" workbookViewId="0" topLeftCell="A1">
      <selection activeCell="A1" sqref="A1"/>
    </sheetView>
  </sheetViews>
  <sheetFormatPr defaultColWidth="9.140625" defaultRowHeight="15"/>
  <cols>
    <col min="1" max="1" width="2.8515625" style="0" customWidth="1"/>
    <col min="2" max="2" width="27.28125" style="0" customWidth="1"/>
    <col min="3" max="3" width="10.28125" style="0" customWidth="1"/>
    <col min="5" max="6" width="15.7109375" style="0" customWidth="1"/>
    <col min="7" max="7" width="12.57421875" style="0" customWidth="1"/>
  </cols>
  <sheetData>
    <row r="9" spans="2:7" ht="23.25" customHeight="1">
      <c r="B9" s="291" t="s">
        <v>29</v>
      </c>
      <c r="C9" s="291"/>
      <c r="D9" s="291"/>
      <c r="E9" s="291"/>
      <c r="F9" s="291"/>
      <c r="G9" s="291"/>
    </row>
    <row r="10" spans="2:7" ht="15">
      <c r="B10" s="291" t="s">
        <v>161</v>
      </c>
      <c r="C10" s="291"/>
      <c r="D10" s="291"/>
      <c r="E10" s="291"/>
      <c r="F10" s="291"/>
      <c r="G10" s="291"/>
    </row>
    <row r="11" spans="2:7" ht="15.75" thickBot="1">
      <c r="B11" s="292" t="s">
        <v>171</v>
      </c>
      <c r="C11" s="292"/>
      <c r="D11" s="292"/>
      <c r="E11" s="292"/>
      <c r="F11" s="292"/>
      <c r="G11" s="292"/>
    </row>
    <row r="12" spans="2:7" ht="25.5" thickBot="1" thickTop="1">
      <c r="B12" s="28" t="s">
        <v>0</v>
      </c>
      <c r="C12" s="1"/>
      <c r="D12" s="132" t="s">
        <v>1</v>
      </c>
      <c r="E12" s="132" t="s">
        <v>2</v>
      </c>
      <c r="F12" s="132" t="s">
        <v>3</v>
      </c>
      <c r="G12" s="132" t="s">
        <v>4</v>
      </c>
    </row>
    <row r="13" spans="2:7" ht="15">
      <c r="B13" s="2" t="s">
        <v>5</v>
      </c>
      <c r="D13" s="3">
        <v>48818</v>
      </c>
      <c r="E13" s="4">
        <v>290496</v>
      </c>
      <c r="F13" s="4">
        <v>1568381</v>
      </c>
      <c r="G13" s="4">
        <v>1187690</v>
      </c>
    </row>
    <row r="14" spans="2:7" ht="15">
      <c r="B14" s="2" t="s">
        <v>6</v>
      </c>
      <c r="D14" s="3">
        <v>20942</v>
      </c>
      <c r="E14" s="4">
        <v>453600</v>
      </c>
      <c r="F14" s="4">
        <v>4292050</v>
      </c>
      <c r="G14" s="4">
        <v>2240626</v>
      </c>
    </row>
    <row r="15" spans="2:7" ht="15">
      <c r="B15" s="2" t="s">
        <v>7</v>
      </c>
      <c r="D15" s="3">
        <v>2396</v>
      </c>
      <c r="E15" s="4">
        <v>5648</v>
      </c>
      <c r="F15" s="4">
        <v>58718</v>
      </c>
      <c r="G15" s="4">
        <v>119921</v>
      </c>
    </row>
    <row r="16" spans="2:7" ht="15">
      <c r="B16" s="2" t="s">
        <v>8</v>
      </c>
      <c r="D16" s="5">
        <v>78</v>
      </c>
      <c r="E16" s="6">
        <v>662</v>
      </c>
      <c r="F16" s="6">
        <v>908</v>
      </c>
      <c r="G16" s="6">
        <v>7</v>
      </c>
    </row>
    <row r="17" spans="2:7" ht="15">
      <c r="B17" s="2" t="s">
        <v>9</v>
      </c>
      <c r="D17" s="5">
        <v>511</v>
      </c>
      <c r="E17" s="4">
        <v>1421</v>
      </c>
      <c r="F17" s="4">
        <v>6164</v>
      </c>
      <c r="G17" s="4">
        <v>2834</v>
      </c>
    </row>
    <row r="18" spans="2:7" ht="15">
      <c r="B18" s="2" t="s">
        <v>10</v>
      </c>
      <c r="D18" s="5">
        <v>445</v>
      </c>
      <c r="E18" s="4">
        <v>6341</v>
      </c>
      <c r="F18" s="4">
        <v>44195</v>
      </c>
      <c r="G18" s="4">
        <v>7837</v>
      </c>
    </row>
    <row r="19" spans="2:7" ht="15">
      <c r="B19" s="2" t="s">
        <v>11</v>
      </c>
      <c r="D19" s="5">
        <v>72</v>
      </c>
      <c r="E19" s="6">
        <v>740</v>
      </c>
      <c r="F19" s="4">
        <v>143597</v>
      </c>
      <c r="G19" s="4">
        <v>15690</v>
      </c>
    </row>
    <row r="20" spans="2:7" ht="15">
      <c r="B20" s="2" t="s">
        <v>12</v>
      </c>
      <c r="D20" s="3">
        <v>19068</v>
      </c>
      <c r="E20" s="4">
        <v>40688</v>
      </c>
      <c r="F20" s="4">
        <v>3378806</v>
      </c>
      <c r="G20" s="4">
        <v>5130125</v>
      </c>
    </row>
    <row r="21" spans="2:7" ht="15">
      <c r="B21" s="2" t="s">
        <v>13</v>
      </c>
      <c r="D21" s="3">
        <v>6839</v>
      </c>
      <c r="E21" s="4">
        <v>36318</v>
      </c>
      <c r="F21" s="4">
        <v>1274879</v>
      </c>
      <c r="G21" s="4">
        <v>549338</v>
      </c>
    </row>
    <row r="22" spans="2:7" ht="15">
      <c r="B22" s="2" t="s">
        <v>14</v>
      </c>
      <c r="D22" s="5">
        <v>118</v>
      </c>
      <c r="E22" s="6">
        <v>544</v>
      </c>
      <c r="F22" s="4">
        <v>2987</v>
      </c>
      <c r="G22" s="4">
        <v>2017</v>
      </c>
    </row>
    <row r="23" spans="2:7" ht="15">
      <c r="B23" s="2" t="s">
        <v>15</v>
      </c>
      <c r="D23" s="3">
        <v>3987</v>
      </c>
      <c r="E23" s="4">
        <v>6363</v>
      </c>
      <c r="F23" s="4">
        <v>972046</v>
      </c>
      <c r="G23" s="4">
        <v>222415</v>
      </c>
    </row>
    <row r="24" spans="2:7" ht="15.75" thickBot="1">
      <c r="B24" s="7" t="s">
        <v>16</v>
      </c>
      <c r="C24" s="7"/>
      <c r="D24" s="8">
        <v>62</v>
      </c>
      <c r="E24" s="9">
        <v>218</v>
      </c>
      <c r="F24" s="10">
        <v>36749</v>
      </c>
      <c r="G24" s="9">
        <v>966</v>
      </c>
    </row>
    <row r="25" spans="2:7" ht="15.75" thickBot="1">
      <c r="B25" s="11" t="s">
        <v>17</v>
      </c>
      <c r="C25" s="11"/>
      <c r="D25" s="12">
        <v>103336</v>
      </c>
      <c r="E25" s="13">
        <v>843038</v>
      </c>
      <c r="F25" s="13">
        <v>11779480</v>
      </c>
      <c r="G25" s="13">
        <v>9479466</v>
      </c>
    </row>
    <row r="26" spans="2:7" ht="16.5" thickBot="1" thickTop="1">
      <c r="B26" s="14" t="s">
        <v>18</v>
      </c>
      <c r="C26" s="14"/>
      <c r="D26" s="8"/>
      <c r="E26" s="8"/>
      <c r="F26" s="8"/>
      <c r="G26" s="8"/>
    </row>
    <row r="27" spans="2:7" ht="15">
      <c r="B27" s="15" t="s">
        <v>19</v>
      </c>
      <c r="D27" s="3">
        <v>20747</v>
      </c>
      <c r="E27" s="3">
        <v>107146</v>
      </c>
      <c r="F27" s="3">
        <v>471016</v>
      </c>
      <c r="G27" s="3">
        <v>409844</v>
      </c>
    </row>
    <row r="28" spans="2:7" ht="15">
      <c r="B28" s="2" t="s">
        <v>6</v>
      </c>
      <c r="D28" s="3">
        <v>2040</v>
      </c>
      <c r="E28" s="4">
        <v>39076</v>
      </c>
      <c r="F28" s="4">
        <v>309481</v>
      </c>
      <c r="G28" s="4">
        <v>212352</v>
      </c>
    </row>
    <row r="29" spans="2:7" ht="15">
      <c r="B29" s="2" t="s">
        <v>20</v>
      </c>
      <c r="D29" s="5">
        <v>935</v>
      </c>
      <c r="E29" s="4">
        <v>1597</v>
      </c>
      <c r="F29" s="4">
        <v>25309</v>
      </c>
      <c r="G29" s="4">
        <v>64217</v>
      </c>
    </row>
    <row r="30" spans="2:7" ht="15">
      <c r="B30" s="2" t="s">
        <v>8</v>
      </c>
      <c r="D30" s="5">
        <v>10</v>
      </c>
      <c r="E30" s="6">
        <v>124</v>
      </c>
      <c r="F30" s="4">
        <v>1066</v>
      </c>
      <c r="G30" s="6">
        <v>2</v>
      </c>
    </row>
    <row r="31" spans="2:7" ht="15">
      <c r="B31" s="2" t="s">
        <v>9</v>
      </c>
      <c r="D31" s="5">
        <v>19</v>
      </c>
      <c r="E31" s="6">
        <v>102</v>
      </c>
      <c r="F31" s="6">
        <v>332</v>
      </c>
      <c r="G31" s="6">
        <v>4</v>
      </c>
    </row>
    <row r="32" spans="2:7" ht="15">
      <c r="B32" s="2" t="s">
        <v>21</v>
      </c>
      <c r="D32" s="5">
        <v>103</v>
      </c>
      <c r="E32" s="4">
        <v>1883</v>
      </c>
      <c r="F32" s="4">
        <v>21640</v>
      </c>
      <c r="G32" s="4">
        <v>1136</v>
      </c>
    </row>
    <row r="33" spans="2:7" ht="15">
      <c r="B33" s="2" t="s">
        <v>11</v>
      </c>
      <c r="D33" s="5">
        <v>6</v>
      </c>
      <c r="E33" s="6">
        <v>13</v>
      </c>
      <c r="F33" s="4">
        <v>3663</v>
      </c>
      <c r="G33" s="6">
        <v>627</v>
      </c>
    </row>
    <row r="34" spans="2:7" ht="15">
      <c r="B34" s="2" t="s">
        <v>12</v>
      </c>
      <c r="D34" s="3">
        <v>9824</v>
      </c>
      <c r="E34" s="4">
        <v>10322</v>
      </c>
      <c r="F34" s="4">
        <v>908623</v>
      </c>
      <c r="G34" s="4">
        <v>529577</v>
      </c>
    </row>
    <row r="35" spans="2:7" ht="15">
      <c r="B35" s="2" t="s">
        <v>13</v>
      </c>
      <c r="D35" s="5">
        <v>581</v>
      </c>
      <c r="E35" s="4">
        <v>5858</v>
      </c>
      <c r="F35" s="4">
        <v>56260</v>
      </c>
      <c r="G35" s="4">
        <v>42054</v>
      </c>
    </row>
    <row r="36" spans="2:7" ht="15">
      <c r="B36" s="2" t="s">
        <v>14</v>
      </c>
      <c r="D36" s="5">
        <v>4</v>
      </c>
      <c r="E36" s="6">
        <v>196</v>
      </c>
      <c r="F36" s="6">
        <v>739</v>
      </c>
      <c r="G36" s="6">
        <v>41</v>
      </c>
    </row>
    <row r="37" spans="2:7" ht="15">
      <c r="B37" s="2" t="s">
        <v>15</v>
      </c>
      <c r="D37" s="5">
        <v>587</v>
      </c>
      <c r="E37" s="6">
        <v>934</v>
      </c>
      <c r="F37" s="4">
        <v>186730</v>
      </c>
      <c r="G37" s="4">
        <v>188444</v>
      </c>
    </row>
    <row r="38" spans="2:7" ht="15.75" thickBot="1">
      <c r="B38" s="7" t="s">
        <v>16</v>
      </c>
      <c r="C38" s="7"/>
      <c r="D38" s="8">
        <v>4</v>
      </c>
      <c r="E38" s="9">
        <v>12</v>
      </c>
      <c r="F38" s="9">
        <v>557</v>
      </c>
      <c r="G38" s="10">
        <v>1453</v>
      </c>
    </row>
    <row r="39" spans="2:7" ht="15.75" thickBot="1">
      <c r="B39" s="11" t="s">
        <v>17</v>
      </c>
      <c r="C39" s="11"/>
      <c r="D39" s="12">
        <v>34860</v>
      </c>
      <c r="E39" s="13">
        <v>167262</v>
      </c>
      <c r="F39" s="13">
        <v>1985416</v>
      </c>
      <c r="G39" s="13">
        <v>1449751</v>
      </c>
    </row>
    <row r="40" ht="15.75" thickTop="1"/>
    <row r="41" spans="2:7" ht="15">
      <c r="B41" s="26"/>
      <c r="C41" s="16" t="s">
        <v>31</v>
      </c>
      <c r="D41" s="27"/>
      <c r="E41" s="27"/>
      <c r="F41" s="27"/>
      <c r="G41" s="27"/>
    </row>
    <row r="42" spans="2:7" ht="17.25">
      <c r="B42" s="25" t="s">
        <v>163</v>
      </c>
      <c r="C42" s="17">
        <v>1950</v>
      </c>
      <c r="D42" s="17">
        <v>138196</v>
      </c>
      <c r="E42" s="18">
        <v>1010301</v>
      </c>
      <c r="F42" s="18">
        <v>13764896</v>
      </c>
      <c r="G42" s="18">
        <v>10929217</v>
      </c>
    </row>
    <row r="43" spans="2:7" ht="15">
      <c r="B43" s="19"/>
      <c r="C43" s="20"/>
      <c r="D43" s="20"/>
      <c r="E43" s="21"/>
      <c r="F43" s="21"/>
      <c r="G43" s="21"/>
    </row>
    <row r="44" spans="2:7" ht="15.75" thickBot="1">
      <c r="B44" s="22" t="s">
        <v>162</v>
      </c>
      <c r="C44" s="23">
        <v>2000</v>
      </c>
      <c r="D44" s="23">
        <v>133620</v>
      </c>
      <c r="E44" s="24">
        <v>988208</v>
      </c>
      <c r="F44" s="24">
        <v>14319688</v>
      </c>
      <c r="G44" s="24">
        <v>10207237</v>
      </c>
    </row>
    <row r="45" spans="2:7" ht="16.5" thickBot="1" thickTop="1">
      <c r="B45" s="22" t="s">
        <v>22</v>
      </c>
      <c r="C45" s="23">
        <v>2079</v>
      </c>
      <c r="D45" s="23">
        <v>132768</v>
      </c>
      <c r="E45" s="24">
        <v>952736</v>
      </c>
      <c r="F45" s="24">
        <v>13741621</v>
      </c>
      <c r="G45" s="24">
        <v>9558789</v>
      </c>
    </row>
    <row r="46" spans="2:7" ht="16.5" thickBot="1" thickTop="1">
      <c r="B46" s="22" t="s">
        <v>23</v>
      </c>
      <c r="C46" s="23">
        <v>2144</v>
      </c>
      <c r="D46" s="23">
        <v>127880</v>
      </c>
      <c r="E46" s="24">
        <v>954204</v>
      </c>
      <c r="F46" s="24">
        <v>13814368</v>
      </c>
      <c r="G46" s="24">
        <v>9464895</v>
      </c>
    </row>
    <row r="47" spans="2:7" ht="16.5" thickBot="1" thickTop="1">
      <c r="B47" s="22" t="s">
        <v>24</v>
      </c>
      <c r="C47" s="23">
        <v>2225</v>
      </c>
      <c r="D47" s="23">
        <v>143274</v>
      </c>
      <c r="E47" s="24">
        <v>989613</v>
      </c>
      <c r="F47" s="24">
        <v>13263920</v>
      </c>
      <c r="G47" s="24">
        <v>8352042</v>
      </c>
    </row>
    <row r="48" spans="2:7" ht="16.5" thickBot="1" thickTop="1">
      <c r="B48" s="22" t="s">
        <v>25</v>
      </c>
      <c r="C48" s="23">
        <v>2329</v>
      </c>
      <c r="D48" s="23">
        <v>150370</v>
      </c>
      <c r="E48" s="24">
        <v>1091851</v>
      </c>
      <c r="F48" s="24">
        <v>13230102</v>
      </c>
      <c r="G48" s="24">
        <v>8172942</v>
      </c>
    </row>
    <row r="49" spans="2:7" ht="16.5" thickBot="1" thickTop="1">
      <c r="B49" s="22" t="s">
        <v>26</v>
      </c>
      <c r="C49" s="23">
        <v>2399</v>
      </c>
      <c r="D49" s="23">
        <v>162869</v>
      </c>
      <c r="E49" s="24">
        <v>1085567</v>
      </c>
      <c r="F49" s="24">
        <v>11378052</v>
      </c>
      <c r="G49" s="24">
        <v>6804578</v>
      </c>
    </row>
    <row r="50" spans="2:7" ht="16.5" thickBot="1" thickTop="1">
      <c r="B50" s="22" t="s">
        <v>27</v>
      </c>
      <c r="C50" s="23">
        <v>2413</v>
      </c>
      <c r="D50" s="23">
        <v>149884</v>
      </c>
      <c r="E50" s="24">
        <v>1061859</v>
      </c>
      <c r="F50" s="24">
        <v>11391627</v>
      </c>
      <c r="G50" s="24">
        <v>6259498</v>
      </c>
    </row>
    <row r="51" spans="2:7" ht="16.5" thickBot="1" thickTop="1">
      <c r="B51" s="22" t="s">
        <v>28</v>
      </c>
      <c r="C51" s="23">
        <v>2322</v>
      </c>
      <c r="D51" s="23">
        <v>134721</v>
      </c>
      <c r="E51" s="24">
        <v>1036930</v>
      </c>
      <c r="F51" s="24">
        <v>10354460</v>
      </c>
      <c r="G51" s="24">
        <v>5321448</v>
      </c>
    </row>
    <row r="52" spans="2:7" ht="15.75" thickTop="1">
      <c r="B52" s="293" t="s">
        <v>30</v>
      </c>
      <c r="C52" s="293"/>
      <c r="D52" s="293"/>
      <c r="E52" s="293"/>
      <c r="F52" s="293"/>
      <c r="G52" s="293"/>
    </row>
    <row r="54" spans="2:7" ht="83.25" customHeight="1">
      <c r="B54" s="294" t="s">
        <v>164</v>
      </c>
      <c r="C54" s="294"/>
      <c r="D54" s="294"/>
      <c r="E54" s="294"/>
      <c r="F54" s="294"/>
      <c r="G54" s="294"/>
    </row>
  </sheetData>
  <sheetProtection/>
  <mergeCells count="5">
    <mergeCell ref="B9:G9"/>
    <mergeCell ref="B10:G10"/>
    <mergeCell ref="B11:G11"/>
    <mergeCell ref="B52:G52"/>
    <mergeCell ref="B54:G54"/>
  </mergeCells>
  <printOptions/>
  <pageMargins left="0.25" right="0.25" top="0.75" bottom="0.75" header="0.3" footer="0.3"/>
  <pageSetup fitToHeight="1" fitToWidth="1" orientation="portrait" scale="7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44"/>
  <sheetViews>
    <sheetView showGridLines="0" view="pageLayout" zoomScale="55" zoomScaleNormal="75" zoomScalePageLayoutView="55" workbookViewId="0" topLeftCell="B5">
      <selection activeCell="B44" sqref="B44:J46"/>
    </sheetView>
  </sheetViews>
  <sheetFormatPr defaultColWidth="9.140625" defaultRowHeight="15"/>
  <cols>
    <col min="1" max="1" width="3.7109375" style="0" customWidth="1"/>
    <col min="2" max="2" width="43.28125" style="0" customWidth="1"/>
    <col min="3" max="3" width="25.00390625" style="0" customWidth="1"/>
    <col min="4" max="4" width="20.57421875" style="0" customWidth="1"/>
    <col min="5" max="5" width="27.7109375" style="0" customWidth="1"/>
    <col min="6" max="6" width="20.57421875" style="0" customWidth="1"/>
    <col min="7" max="7" width="24.7109375" style="0" customWidth="1"/>
    <col min="8" max="10" width="20.57421875" style="0" customWidth="1"/>
    <col min="11" max="11" width="19.28125" style="0" customWidth="1"/>
  </cols>
  <sheetData>
    <row r="1" ht="15">
      <c r="A1" s="29"/>
    </row>
    <row r="2" ht="15">
      <c r="A2" s="29"/>
    </row>
    <row r="3" ht="15">
      <c r="A3" s="29"/>
    </row>
    <row r="4" ht="15">
      <c r="A4" s="29"/>
    </row>
    <row r="5" ht="15">
      <c r="A5" s="29"/>
    </row>
    <row r="6" ht="21.75" customHeight="1">
      <c r="A6" s="29"/>
    </row>
    <row r="7" spans="1:11" ht="26.25">
      <c r="A7" s="29"/>
      <c r="B7" s="37" t="s">
        <v>81</v>
      </c>
      <c r="C7" s="43"/>
      <c r="D7" s="43"/>
      <c r="E7" s="43"/>
      <c r="F7" s="43"/>
      <c r="G7" s="43"/>
      <c r="H7" s="43"/>
      <c r="I7" s="43"/>
      <c r="J7" s="43"/>
      <c r="K7" s="43"/>
    </row>
    <row r="8" ht="15">
      <c r="A8" s="29"/>
    </row>
    <row r="9" spans="2:11" s="30" customFormat="1" ht="26.25">
      <c r="B9" s="37" t="s">
        <v>183</v>
      </c>
      <c r="C9" s="44"/>
      <c r="D9" s="44"/>
      <c r="E9" s="44"/>
      <c r="F9" s="44"/>
      <c r="G9" s="44"/>
      <c r="H9" s="44"/>
      <c r="I9" s="44"/>
      <c r="J9" s="44"/>
      <c r="K9" s="44"/>
    </row>
    <row r="10" spans="1:11" s="46" customFormat="1" ht="8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25</v>
      </c>
      <c r="D11" s="32">
        <v>1038</v>
      </c>
      <c r="E11" s="32">
        <v>15</v>
      </c>
      <c r="F11" s="32">
        <v>59</v>
      </c>
      <c r="G11" s="32">
        <v>95</v>
      </c>
      <c r="H11" s="32">
        <v>35</v>
      </c>
      <c r="I11" s="32">
        <v>5</v>
      </c>
      <c r="J11" s="32">
        <v>1</v>
      </c>
      <c r="K11" s="33">
        <v>1273</v>
      </c>
    </row>
    <row r="12" spans="1:11" s="30" customFormat="1" ht="20.25">
      <c r="A12" s="33" t="s">
        <v>0</v>
      </c>
      <c r="B12" s="39"/>
      <c r="C12" s="32"/>
      <c r="D12" s="32"/>
      <c r="E12" s="32"/>
      <c r="F12" s="32"/>
      <c r="G12" s="32"/>
      <c r="H12" s="32"/>
      <c r="I12" s="32"/>
      <c r="J12" s="32"/>
      <c r="K12" s="33"/>
    </row>
    <row r="13" spans="1:11" s="30" customFormat="1" ht="20.25">
      <c r="A13" s="34"/>
      <c r="B13" s="32" t="s">
        <v>19</v>
      </c>
      <c r="C13" s="32">
        <v>460</v>
      </c>
      <c r="D13" s="32">
        <v>20394</v>
      </c>
      <c r="E13" s="32">
        <v>202</v>
      </c>
      <c r="F13" s="32">
        <v>611</v>
      </c>
      <c r="G13" s="32">
        <v>451</v>
      </c>
      <c r="H13" s="32">
        <v>673</v>
      </c>
      <c r="I13" s="32">
        <v>173</v>
      </c>
      <c r="J13" s="32">
        <v>10</v>
      </c>
      <c r="K13" s="33">
        <v>22974</v>
      </c>
    </row>
    <row r="14" spans="1:11" s="30" customFormat="1" ht="20.25">
      <c r="A14" s="34"/>
      <c r="B14" s="32" t="s">
        <v>6</v>
      </c>
      <c r="C14" s="32">
        <v>144</v>
      </c>
      <c r="D14" s="32">
        <v>10696</v>
      </c>
      <c r="E14" s="32">
        <v>9</v>
      </c>
      <c r="F14" s="32">
        <v>177</v>
      </c>
      <c r="G14" s="32">
        <v>49</v>
      </c>
      <c r="H14" s="32">
        <v>68</v>
      </c>
      <c r="I14" s="32">
        <v>41</v>
      </c>
      <c r="J14" s="32">
        <v>4</v>
      </c>
      <c r="K14" s="33">
        <v>11188</v>
      </c>
    </row>
    <row r="15" spans="1:11" s="30" customFormat="1" ht="20.25">
      <c r="A15" s="34"/>
      <c r="B15" s="32" t="s">
        <v>20</v>
      </c>
      <c r="C15" s="32">
        <v>19</v>
      </c>
      <c r="D15" s="32">
        <v>323</v>
      </c>
      <c r="E15" s="32">
        <v>9</v>
      </c>
      <c r="F15" s="32">
        <v>30</v>
      </c>
      <c r="G15" s="32">
        <v>13</v>
      </c>
      <c r="H15" s="32">
        <v>24</v>
      </c>
      <c r="I15" s="32">
        <v>0</v>
      </c>
      <c r="J15" s="32">
        <v>0</v>
      </c>
      <c r="K15" s="33">
        <v>418</v>
      </c>
    </row>
    <row r="16" spans="1:11" s="30" customFormat="1" ht="20.25">
      <c r="A16" s="34"/>
      <c r="B16" s="32" t="s">
        <v>8</v>
      </c>
      <c r="C16" s="32">
        <v>0</v>
      </c>
      <c r="D16" s="32">
        <v>2</v>
      </c>
      <c r="E16" s="32">
        <v>0</v>
      </c>
      <c r="F16" s="32">
        <v>0</v>
      </c>
      <c r="G16" s="32">
        <v>0</v>
      </c>
      <c r="H16" s="32">
        <v>0</v>
      </c>
      <c r="I16" s="32">
        <v>0</v>
      </c>
      <c r="J16" s="32">
        <v>0</v>
      </c>
      <c r="K16" s="33">
        <v>2</v>
      </c>
    </row>
    <row r="17" spans="1:11" s="30" customFormat="1" ht="20.25">
      <c r="A17" s="34"/>
      <c r="B17" s="32" t="s">
        <v>9</v>
      </c>
      <c r="C17" s="32">
        <v>0</v>
      </c>
      <c r="D17" s="32">
        <v>331</v>
      </c>
      <c r="E17" s="32">
        <v>5</v>
      </c>
      <c r="F17" s="32">
        <v>0</v>
      </c>
      <c r="G17" s="32">
        <v>7</v>
      </c>
      <c r="H17" s="32">
        <v>0</v>
      </c>
      <c r="I17" s="32">
        <v>0</v>
      </c>
      <c r="J17" s="32">
        <v>0</v>
      </c>
      <c r="K17" s="33">
        <v>343</v>
      </c>
    </row>
    <row r="18" spans="1:11" s="30" customFormat="1" ht="20.25">
      <c r="A18" s="34"/>
      <c r="B18" s="32" t="s">
        <v>10</v>
      </c>
      <c r="C18" s="32">
        <v>4</v>
      </c>
      <c r="D18" s="32">
        <v>155</v>
      </c>
      <c r="E18" s="32">
        <v>0</v>
      </c>
      <c r="F18" s="32">
        <v>21</v>
      </c>
      <c r="G18" s="32">
        <v>2</v>
      </c>
      <c r="H18" s="32">
        <v>4</v>
      </c>
      <c r="I18" s="32">
        <v>3</v>
      </c>
      <c r="J18" s="32">
        <v>0</v>
      </c>
      <c r="K18" s="33">
        <v>189</v>
      </c>
    </row>
    <row r="19" spans="1:11" s="30" customFormat="1" ht="20.25">
      <c r="A19" s="34"/>
      <c r="B19" s="32" t="s">
        <v>11</v>
      </c>
      <c r="C19" s="32">
        <v>1</v>
      </c>
      <c r="D19" s="32">
        <v>22</v>
      </c>
      <c r="E19" s="32">
        <v>0</v>
      </c>
      <c r="F19" s="32">
        <v>1</v>
      </c>
      <c r="G19" s="32">
        <v>0</v>
      </c>
      <c r="H19" s="32">
        <v>0</v>
      </c>
      <c r="I19" s="32">
        <v>0</v>
      </c>
      <c r="J19" s="32">
        <v>0</v>
      </c>
      <c r="K19" s="33">
        <v>24</v>
      </c>
    </row>
    <row r="20" spans="1:11" s="30" customFormat="1" ht="20.25">
      <c r="A20" s="34"/>
      <c r="B20" s="32" t="s">
        <v>12</v>
      </c>
      <c r="C20" s="32">
        <v>19</v>
      </c>
      <c r="D20" s="32">
        <v>903</v>
      </c>
      <c r="E20" s="32">
        <v>85</v>
      </c>
      <c r="F20" s="32">
        <v>207</v>
      </c>
      <c r="G20" s="32">
        <v>54</v>
      </c>
      <c r="H20" s="32">
        <v>145</v>
      </c>
      <c r="I20" s="32">
        <v>0</v>
      </c>
      <c r="J20" s="32">
        <v>0</v>
      </c>
      <c r="K20" s="33">
        <v>1413</v>
      </c>
    </row>
    <row r="21" spans="1:11" s="30" customFormat="1" ht="20.25">
      <c r="A21" s="34"/>
      <c r="B21" s="32" t="s">
        <v>13</v>
      </c>
      <c r="C21" s="32">
        <v>57</v>
      </c>
      <c r="D21" s="32">
        <v>892</v>
      </c>
      <c r="E21" s="32">
        <v>9</v>
      </c>
      <c r="F21" s="32">
        <v>16</v>
      </c>
      <c r="G21" s="32">
        <v>1</v>
      </c>
      <c r="H21" s="32">
        <v>18</v>
      </c>
      <c r="I21" s="32">
        <v>0</v>
      </c>
      <c r="J21" s="32">
        <v>0</v>
      </c>
      <c r="K21" s="33">
        <v>993</v>
      </c>
    </row>
    <row r="22" spans="1:11" s="30" customFormat="1" ht="20.25">
      <c r="A22" s="34"/>
      <c r="B22" s="32" t="s">
        <v>14</v>
      </c>
      <c r="C22" s="32">
        <v>1</v>
      </c>
      <c r="D22" s="32">
        <v>90</v>
      </c>
      <c r="E22" s="32">
        <v>0</v>
      </c>
      <c r="F22" s="32">
        <v>0</v>
      </c>
      <c r="G22" s="32">
        <v>1</v>
      </c>
      <c r="H22" s="32">
        <v>11</v>
      </c>
      <c r="I22" s="32">
        <v>0</v>
      </c>
      <c r="J22" s="32">
        <v>0</v>
      </c>
      <c r="K22" s="33">
        <v>103</v>
      </c>
    </row>
    <row r="23" spans="1:11" s="30" customFormat="1" ht="20.25">
      <c r="A23" s="34"/>
      <c r="B23" s="32" t="s">
        <v>15</v>
      </c>
      <c r="C23" s="32">
        <v>0</v>
      </c>
      <c r="D23" s="32">
        <v>217</v>
      </c>
      <c r="E23" s="32">
        <v>0</v>
      </c>
      <c r="F23" s="32">
        <v>5</v>
      </c>
      <c r="G23" s="32">
        <v>2</v>
      </c>
      <c r="H23" s="32">
        <v>3</v>
      </c>
      <c r="I23" s="32">
        <v>0</v>
      </c>
      <c r="J23" s="32">
        <v>0</v>
      </c>
      <c r="K23" s="33">
        <v>227</v>
      </c>
    </row>
    <row r="24" spans="1:11" s="30" customFormat="1" ht="20.25">
      <c r="A24" s="34"/>
      <c r="B24" s="32" t="s">
        <v>16</v>
      </c>
      <c r="C24" s="32">
        <v>0</v>
      </c>
      <c r="D24" s="32">
        <v>0</v>
      </c>
      <c r="E24" s="32">
        <v>0</v>
      </c>
      <c r="F24" s="32">
        <v>1</v>
      </c>
      <c r="G24" s="32">
        <v>0</v>
      </c>
      <c r="H24" s="32">
        <v>0</v>
      </c>
      <c r="I24" s="32">
        <v>0</v>
      </c>
      <c r="J24" s="32">
        <v>0</v>
      </c>
      <c r="K24" s="33">
        <v>1</v>
      </c>
    </row>
    <row r="25" spans="1:15" s="30" customFormat="1" ht="20.25">
      <c r="A25" s="35"/>
      <c r="B25" s="40" t="s">
        <v>17</v>
      </c>
      <c r="C25" s="40">
        <v>705</v>
      </c>
      <c r="D25" s="40">
        <v>34025</v>
      </c>
      <c r="E25" s="40">
        <v>319</v>
      </c>
      <c r="F25" s="40">
        <v>1069</v>
      </c>
      <c r="G25" s="40">
        <v>580</v>
      </c>
      <c r="H25" s="40">
        <v>946</v>
      </c>
      <c r="I25" s="40">
        <v>217</v>
      </c>
      <c r="J25" s="40">
        <v>14</v>
      </c>
      <c r="K25" s="36">
        <v>37875</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71</v>
      </c>
      <c r="D27" s="32">
        <v>1965</v>
      </c>
      <c r="E27" s="32">
        <v>28</v>
      </c>
      <c r="F27" s="32">
        <v>408</v>
      </c>
      <c r="G27" s="32">
        <v>408</v>
      </c>
      <c r="H27" s="32">
        <v>171</v>
      </c>
      <c r="I27" s="32">
        <v>0</v>
      </c>
      <c r="J27" s="32">
        <v>2</v>
      </c>
      <c r="K27" s="33">
        <v>3053</v>
      </c>
    </row>
    <row r="28" spans="1:11" s="30" customFormat="1" ht="20.25">
      <c r="A28" s="34"/>
      <c r="B28" s="32" t="s">
        <v>6</v>
      </c>
      <c r="C28" s="32">
        <v>0</v>
      </c>
      <c r="D28" s="32">
        <v>602</v>
      </c>
      <c r="E28" s="32">
        <v>0</v>
      </c>
      <c r="F28" s="32">
        <v>80</v>
      </c>
      <c r="G28" s="32">
        <v>75</v>
      </c>
      <c r="H28" s="32">
        <v>6</v>
      </c>
      <c r="I28" s="32">
        <v>0</v>
      </c>
      <c r="J28" s="32">
        <v>0</v>
      </c>
      <c r="K28" s="33">
        <v>763</v>
      </c>
    </row>
    <row r="29" spans="1:11" s="30" customFormat="1" ht="20.25">
      <c r="A29" s="34"/>
      <c r="B29" s="32" t="s">
        <v>20</v>
      </c>
      <c r="C29" s="32">
        <v>0</v>
      </c>
      <c r="D29" s="32">
        <v>46</v>
      </c>
      <c r="E29" s="32">
        <v>0</v>
      </c>
      <c r="F29" s="32">
        <v>24</v>
      </c>
      <c r="G29" s="32">
        <v>0</v>
      </c>
      <c r="H29" s="32">
        <v>5</v>
      </c>
      <c r="I29" s="32">
        <v>0</v>
      </c>
      <c r="J29" s="32">
        <v>0</v>
      </c>
      <c r="K29" s="33">
        <v>75</v>
      </c>
    </row>
    <row r="30" spans="1:11" s="30" customFormat="1" ht="20.25">
      <c r="A30" s="34"/>
      <c r="B30" s="32" t="s">
        <v>8</v>
      </c>
      <c r="C30" s="32">
        <v>0</v>
      </c>
      <c r="D30" s="32">
        <v>0</v>
      </c>
      <c r="E30" s="32">
        <v>0</v>
      </c>
      <c r="F30" s="32">
        <v>0</v>
      </c>
      <c r="G30" s="32">
        <v>0</v>
      </c>
      <c r="H30" s="32">
        <v>0</v>
      </c>
      <c r="I30" s="32">
        <v>0</v>
      </c>
      <c r="J30" s="32">
        <v>0</v>
      </c>
      <c r="K30" s="33">
        <v>0</v>
      </c>
    </row>
    <row r="31" spans="1:11" s="30" customFormat="1" ht="20.25">
      <c r="A31" s="34"/>
      <c r="B31" s="32" t="s">
        <v>9</v>
      </c>
      <c r="C31" s="32">
        <v>0</v>
      </c>
      <c r="D31" s="32">
        <v>1</v>
      </c>
      <c r="E31" s="32">
        <v>0</v>
      </c>
      <c r="F31" s="32">
        <v>0</v>
      </c>
      <c r="G31" s="32">
        <v>0</v>
      </c>
      <c r="H31" s="32">
        <v>0</v>
      </c>
      <c r="I31" s="32">
        <v>0</v>
      </c>
      <c r="J31" s="32">
        <v>0</v>
      </c>
      <c r="K31" s="33">
        <v>1</v>
      </c>
    </row>
    <row r="32" spans="1:11" s="30" customFormat="1" ht="20.25">
      <c r="A32" s="34"/>
      <c r="B32" s="32" t="s">
        <v>10</v>
      </c>
      <c r="C32" s="32">
        <v>0</v>
      </c>
      <c r="D32" s="32">
        <v>3</v>
      </c>
      <c r="E32" s="32">
        <v>0</v>
      </c>
      <c r="F32" s="32">
        <v>5</v>
      </c>
      <c r="G32" s="32">
        <v>0</v>
      </c>
      <c r="H32" s="32">
        <v>0</v>
      </c>
      <c r="I32" s="32">
        <v>0</v>
      </c>
      <c r="J32" s="32">
        <v>0</v>
      </c>
      <c r="K32" s="33">
        <v>8</v>
      </c>
    </row>
    <row r="33" spans="1:11" s="30" customFormat="1" ht="20.25">
      <c r="A33" s="34"/>
      <c r="B33" s="32" t="s">
        <v>11</v>
      </c>
      <c r="C33" s="32">
        <v>0</v>
      </c>
      <c r="D33" s="32">
        <v>1</v>
      </c>
      <c r="E33" s="32">
        <v>0</v>
      </c>
      <c r="F33" s="32">
        <v>0</v>
      </c>
      <c r="G33" s="32">
        <v>0</v>
      </c>
      <c r="H33" s="32">
        <v>0</v>
      </c>
      <c r="I33" s="32">
        <v>0</v>
      </c>
      <c r="J33" s="32">
        <v>0</v>
      </c>
      <c r="K33" s="33">
        <v>1</v>
      </c>
    </row>
    <row r="34" spans="1:11" s="30" customFormat="1" ht="20.25">
      <c r="A34" s="34"/>
      <c r="B34" s="32" t="s">
        <v>12</v>
      </c>
      <c r="C34" s="32">
        <v>6</v>
      </c>
      <c r="D34" s="32">
        <v>85</v>
      </c>
      <c r="E34" s="32">
        <v>21</v>
      </c>
      <c r="F34" s="32">
        <v>2</v>
      </c>
      <c r="G34" s="32">
        <v>1</v>
      </c>
      <c r="H34" s="32">
        <v>5</v>
      </c>
      <c r="I34" s="32">
        <v>0</v>
      </c>
      <c r="J34" s="32">
        <v>0</v>
      </c>
      <c r="K34" s="33">
        <v>120</v>
      </c>
    </row>
    <row r="35" spans="1:11" s="30" customFormat="1" ht="20.25">
      <c r="A35" s="34"/>
      <c r="B35" s="32" t="s">
        <v>13</v>
      </c>
      <c r="C35" s="32">
        <v>0</v>
      </c>
      <c r="D35" s="32">
        <v>27</v>
      </c>
      <c r="E35" s="32">
        <v>0</v>
      </c>
      <c r="F35" s="32">
        <v>5</v>
      </c>
      <c r="G35" s="32">
        <v>1</v>
      </c>
      <c r="H35" s="32">
        <v>0</v>
      </c>
      <c r="I35" s="32">
        <v>0</v>
      </c>
      <c r="J35" s="32">
        <v>0</v>
      </c>
      <c r="K35" s="33">
        <v>33</v>
      </c>
    </row>
    <row r="36" spans="1:11" s="30" customFormat="1" ht="20.25">
      <c r="A36" s="34"/>
      <c r="B36" s="32" t="s">
        <v>14</v>
      </c>
      <c r="C36" s="32">
        <v>0</v>
      </c>
      <c r="D36" s="32">
        <v>2</v>
      </c>
      <c r="E36" s="32">
        <v>0</v>
      </c>
      <c r="F36" s="32">
        <v>0</v>
      </c>
      <c r="G36" s="32">
        <v>0</v>
      </c>
      <c r="H36" s="32">
        <v>0</v>
      </c>
      <c r="I36" s="32">
        <v>0</v>
      </c>
      <c r="J36" s="32">
        <v>0</v>
      </c>
      <c r="K36" s="33">
        <v>2</v>
      </c>
    </row>
    <row r="37" spans="1:11" s="30" customFormat="1" ht="20.25">
      <c r="A37" s="34"/>
      <c r="B37" s="32" t="s">
        <v>15</v>
      </c>
      <c r="C37" s="32">
        <v>0</v>
      </c>
      <c r="D37" s="32">
        <v>13</v>
      </c>
      <c r="E37" s="32">
        <v>0</v>
      </c>
      <c r="F37" s="32">
        <v>1</v>
      </c>
      <c r="G37" s="32">
        <v>4</v>
      </c>
      <c r="H37" s="32">
        <v>0</v>
      </c>
      <c r="I37" s="32">
        <v>0</v>
      </c>
      <c r="J37" s="32">
        <v>0</v>
      </c>
      <c r="K37" s="33">
        <v>18</v>
      </c>
    </row>
    <row r="38" spans="1:11" s="30" customFormat="1" ht="20.25">
      <c r="A38" s="34"/>
      <c r="B38" s="32" t="s">
        <v>16</v>
      </c>
      <c r="C38" s="32">
        <v>0</v>
      </c>
      <c r="D38" s="32">
        <v>0</v>
      </c>
      <c r="E38" s="32">
        <v>0</v>
      </c>
      <c r="F38" s="32">
        <v>0</v>
      </c>
      <c r="G38" s="32">
        <v>0</v>
      </c>
      <c r="H38" s="32">
        <v>0</v>
      </c>
      <c r="I38" s="32">
        <v>0</v>
      </c>
      <c r="J38" s="32">
        <v>0</v>
      </c>
      <c r="K38" s="33">
        <v>0</v>
      </c>
    </row>
    <row r="39" spans="1:15" s="30" customFormat="1" ht="20.25">
      <c r="A39" s="35"/>
      <c r="B39" s="40" t="s">
        <v>17</v>
      </c>
      <c r="C39" s="40">
        <v>77</v>
      </c>
      <c r="D39" s="40">
        <v>2745</v>
      </c>
      <c r="E39" s="40">
        <v>49</v>
      </c>
      <c r="F39" s="40">
        <v>525</v>
      </c>
      <c r="G39" s="40">
        <v>489</v>
      </c>
      <c r="H39" s="40">
        <v>187</v>
      </c>
      <c r="I39" s="40">
        <v>0</v>
      </c>
      <c r="J39" s="40">
        <v>2</v>
      </c>
      <c r="K39" s="36">
        <v>4074</v>
      </c>
      <c r="L39" s="135"/>
      <c r="M39" s="47"/>
      <c r="N39" s="47"/>
      <c r="O39" s="47"/>
    </row>
    <row r="40" spans="1:15" s="30" customFormat="1" ht="12.75" customHeight="1">
      <c r="A40" s="53"/>
      <c r="B40" s="54"/>
      <c r="C40" s="54"/>
      <c r="D40" s="54"/>
      <c r="E40" s="54"/>
      <c r="F40" s="54"/>
      <c r="G40" s="54"/>
      <c r="H40" s="54"/>
      <c r="I40" s="54"/>
      <c r="J40" s="54"/>
      <c r="K40" s="55"/>
      <c r="L40" s="47"/>
      <c r="M40" s="47"/>
      <c r="N40" s="47"/>
      <c r="O40" s="47"/>
    </row>
    <row r="41" spans="1:15" s="30" customFormat="1" ht="20.25">
      <c r="A41" s="36" t="s">
        <v>40</v>
      </c>
      <c r="B41" s="41"/>
      <c r="C41" s="36">
        <v>782</v>
      </c>
      <c r="D41" s="36">
        <v>36770</v>
      </c>
      <c r="E41" s="36">
        <v>368</v>
      </c>
      <c r="F41" s="36">
        <v>1594</v>
      </c>
      <c r="G41" s="36">
        <v>1069</v>
      </c>
      <c r="H41" s="36">
        <v>1133</v>
      </c>
      <c r="I41" s="36">
        <v>217</v>
      </c>
      <c r="J41" s="36">
        <v>16</v>
      </c>
      <c r="K41" s="36">
        <v>41949</v>
      </c>
      <c r="L41" s="47"/>
      <c r="M41" s="47"/>
      <c r="N41" s="47"/>
      <c r="O41" s="47"/>
    </row>
    <row r="42" ht="9.75" customHeight="1">
      <c r="B42" s="30"/>
    </row>
    <row r="43" s="30" customFormat="1" ht="16.5">
      <c r="B43" s="42" t="s">
        <v>30</v>
      </c>
    </row>
    <row r="44" spans="2:10" ht="42.75" customHeight="1">
      <c r="B44" s="295"/>
      <c r="C44" s="295"/>
      <c r="D44" s="295"/>
      <c r="E44" s="295"/>
      <c r="F44" s="295"/>
      <c r="G44" s="295"/>
      <c r="H44" s="295"/>
      <c r="I44" s="295"/>
      <c r="J44" s="295"/>
    </row>
  </sheetData>
  <sheetProtection/>
  <mergeCells count="1">
    <mergeCell ref="B44:J44"/>
  </mergeCells>
  <printOptions/>
  <pageMargins left="0.2797222222222222" right="0.25" top="0.298125" bottom="0.75" header="0.3" footer="0.3"/>
  <pageSetup fitToHeight="1" fitToWidth="1" horizontalDpi="600" verticalDpi="600" orientation="landscape"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4"/>
  <sheetViews>
    <sheetView showGridLines="0" view="pageLayout" zoomScale="55" zoomScaleNormal="75" zoomScalePageLayoutView="55" workbookViewId="0" topLeftCell="A1">
      <selection activeCell="B44" sqref="B44:J44"/>
    </sheetView>
  </sheetViews>
  <sheetFormatPr defaultColWidth="9.140625" defaultRowHeight="15"/>
  <cols>
    <col min="1" max="1" width="3.7109375" style="0" customWidth="1"/>
    <col min="2" max="2" width="43.28125" style="0" customWidth="1"/>
    <col min="3" max="3" width="24.421875" style="0" customWidth="1"/>
    <col min="4" max="4" width="22.421875" style="0" customWidth="1"/>
    <col min="5" max="5" width="25.7109375" style="0" customWidth="1"/>
    <col min="6" max="6" width="20.57421875" style="0" customWidth="1"/>
    <col min="7" max="7" width="25.421875" style="0" customWidth="1"/>
    <col min="8" max="11" width="20.57421875" style="0" customWidth="1"/>
  </cols>
  <sheetData>
    <row r="1" ht="15">
      <c r="A1" s="29"/>
    </row>
    <row r="2" ht="15">
      <c r="A2" s="29"/>
    </row>
    <row r="3" ht="15">
      <c r="A3" s="29"/>
    </row>
    <row r="4" ht="15">
      <c r="A4" s="29"/>
    </row>
    <row r="5" ht="15">
      <c r="A5" s="29"/>
    </row>
    <row r="6" ht="21" customHeight="1">
      <c r="A6" s="29"/>
    </row>
    <row r="7" spans="1:11" ht="27" customHeight="1">
      <c r="A7" s="29"/>
      <c r="B7" s="37" t="s">
        <v>81</v>
      </c>
      <c r="C7" s="43"/>
      <c r="D7" s="43"/>
      <c r="E7" s="43"/>
      <c r="F7" s="43"/>
      <c r="G7" s="43"/>
      <c r="H7" s="43"/>
      <c r="I7" s="43"/>
      <c r="J7" s="43"/>
      <c r="K7" s="43"/>
    </row>
    <row r="8" s="30" customFormat="1" ht="16.5"/>
    <row r="9" spans="2:11" s="30" customFormat="1" ht="26.25">
      <c r="B9" s="37" t="s">
        <v>184</v>
      </c>
      <c r="C9" s="44"/>
      <c r="D9" s="44"/>
      <c r="E9" s="44"/>
      <c r="F9" s="44"/>
      <c r="G9" s="44"/>
      <c r="H9" s="44"/>
      <c r="I9" s="44"/>
      <c r="J9" s="44"/>
      <c r="K9" s="44"/>
    </row>
    <row r="10" spans="1:11" s="46" customFormat="1" ht="79.5"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25</v>
      </c>
      <c r="D11" s="32">
        <v>1038</v>
      </c>
      <c r="E11" s="32">
        <v>15</v>
      </c>
      <c r="F11" s="32">
        <v>59</v>
      </c>
      <c r="G11" s="32">
        <v>95</v>
      </c>
      <c r="H11" s="32">
        <v>35</v>
      </c>
      <c r="I11" s="32">
        <v>5</v>
      </c>
      <c r="J11" s="32">
        <v>1</v>
      </c>
      <c r="K11" s="33">
        <v>1273</v>
      </c>
    </row>
    <row r="12" spans="1:11" s="30" customFormat="1" ht="20.25">
      <c r="A12" s="33" t="s">
        <v>0</v>
      </c>
      <c r="B12" s="39"/>
      <c r="C12" s="32"/>
      <c r="D12" s="32"/>
      <c r="E12" s="32"/>
      <c r="F12" s="32"/>
      <c r="G12" s="32"/>
      <c r="H12" s="32"/>
      <c r="I12" s="32"/>
      <c r="J12" s="32"/>
      <c r="K12" s="33"/>
    </row>
    <row r="13" spans="1:11" s="30" customFormat="1" ht="20.25">
      <c r="A13" s="34"/>
      <c r="B13" s="32" t="s">
        <v>19</v>
      </c>
      <c r="C13" s="32">
        <v>1747.75</v>
      </c>
      <c r="D13" s="32">
        <v>68541.01000213623</v>
      </c>
      <c r="E13" s="32">
        <v>397</v>
      </c>
      <c r="F13" s="32">
        <v>4421.25</v>
      </c>
      <c r="G13" s="32">
        <v>2179.25</v>
      </c>
      <c r="H13" s="32">
        <v>4095.75</v>
      </c>
      <c r="I13" s="32">
        <v>2240.25</v>
      </c>
      <c r="J13" s="32">
        <v>48.25</v>
      </c>
      <c r="K13" s="33">
        <v>83670.51000213623</v>
      </c>
    </row>
    <row r="14" spans="1:11" s="30" customFormat="1" ht="20.25">
      <c r="A14" s="34"/>
      <c r="B14" s="32" t="s">
        <v>6</v>
      </c>
      <c r="C14" s="32">
        <v>549</v>
      </c>
      <c r="D14" s="32">
        <v>175605.91997741698</v>
      </c>
      <c r="E14" s="32">
        <v>39</v>
      </c>
      <c r="F14" s="32">
        <v>3565</v>
      </c>
      <c r="G14" s="32">
        <v>792</v>
      </c>
      <c r="H14" s="32">
        <v>1064.5</v>
      </c>
      <c r="I14" s="32">
        <v>313</v>
      </c>
      <c r="J14" s="32">
        <v>4</v>
      </c>
      <c r="K14" s="33">
        <v>181932.41997741698</v>
      </c>
    </row>
    <row r="15" spans="1:11" s="30" customFormat="1" ht="20.25">
      <c r="A15" s="34"/>
      <c r="B15" s="32" t="s">
        <v>20</v>
      </c>
      <c r="C15" s="32">
        <v>42.5</v>
      </c>
      <c r="D15" s="32">
        <v>978.5</v>
      </c>
      <c r="E15" s="32">
        <v>36</v>
      </c>
      <c r="F15" s="32">
        <v>121</v>
      </c>
      <c r="G15" s="32">
        <v>13</v>
      </c>
      <c r="H15" s="32">
        <v>25.299999952316284</v>
      </c>
      <c r="I15" s="32">
        <v>0</v>
      </c>
      <c r="J15" s="32">
        <v>0</v>
      </c>
      <c r="K15" s="33">
        <v>1216.2999999523163</v>
      </c>
    </row>
    <row r="16" spans="1:11" s="30" customFormat="1" ht="20.25">
      <c r="A16" s="34"/>
      <c r="B16" s="32" t="s">
        <v>8</v>
      </c>
      <c r="C16" s="32">
        <v>0</v>
      </c>
      <c r="D16" s="32">
        <v>1.5</v>
      </c>
      <c r="E16" s="32">
        <v>0</v>
      </c>
      <c r="F16" s="32">
        <v>0</v>
      </c>
      <c r="G16" s="32">
        <v>0</v>
      </c>
      <c r="H16" s="32">
        <v>0</v>
      </c>
      <c r="I16" s="32">
        <v>0</v>
      </c>
      <c r="J16" s="32">
        <v>0</v>
      </c>
      <c r="K16" s="33">
        <v>1.5</v>
      </c>
    </row>
    <row r="17" spans="1:11" s="30" customFormat="1" ht="20.25">
      <c r="A17" s="34"/>
      <c r="B17" s="32" t="s">
        <v>9</v>
      </c>
      <c r="C17" s="32">
        <v>0</v>
      </c>
      <c r="D17" s="32">
        <v>678.3499999046326</v>
      </c>
      <c r="E17" s="32">
        <v>151.5</v>
      </c>
      <c r="F17" s="32">
        <v>0</v>
      </c>
      <c r="G17" s="32">
        <v>10</v>
      </c>
      <c r="H17" s="32">
        <v>0</v>
      </c>
      <c r="I17" s="32">
        <v>0</v>
      </c>
      <c r="J17" s="32">
        <v>0</v>
      </c>
      <c r="K17" s="33">
        <v>839.8499999046326</v>
      </c>
    </row>
    <row r="18" spans="1:11" s="30" customFormat="1" ht="20.25">
      <c r="A18" s="34"/>
      <c r="B18" s="32" t="s">
        <v>10</v>
      </c>
      <c r="C18" s="32">
        <v>4</v>
      </c>
      <c r="D18" s="32">
        <v>1455</v>
      </c>
      <c r="E18" s="32">
        <v>0</v>
      </c>
      <c r="F18" s="32">
        <v>169.75</v>
      </c>
      <c r="G18" s="32">
        <v>2.5</v>
      </c>
      <c r="H18" s="32">
        <v>65</v>
      </c>
      <c r="I18" s="32">
        <v>50</v>
      </c>
      <c r="J18" s="32">
        <v>0</v>
      </c>
      <c r="K18" s="33">
        <v>1746.25</v>
      </c>
    </row>
    <row r="19" spans="1:11" s="30" customFormat="1" ht="20.25">
      <c r="A19" s="34"/>
      <c r="B19" s="32" t="s">
        <v>11</v>
      </c>
      <c r="C19" s="32">
        <v>0.5</v>
      </c>
      <c r="D19" s="32">
        <v>248</v>
      </c>
      <c r="E19" s="32">
        <v>0</v>
      </c>
      <c r="F19" s="32">
        <v>0.5</v>
      </c>
      <c r="G19" s="32">
        <v>0</v>
      </c>
      <c r="H19" s="32">
        <v>0</v>
      </c>
      <c r="I19" s="32">
        <v>0</v>
      </c>
      <c r="J19" s="32">
        <v>0</v>
      </c>
      <c r="K19" s="33">
        <v>249</v>
      </c>
    </row>
    <row r="20" spans="1:11" s="30" customFormat="1" ht="20.25">
      <c r="A20" s="34"/>
      <c r="B20" s="32" t="s">
        <v>12</v>
      </c>
      <c r="C20" s="32">
        <v>30.5</v>
      </c>
      <c r="D20" s="32">
        <v>1501.2</v>
      </c>
      <c r="E20" s="32">
        <v>168.75</v>
      </c>
      <c r="F20" s="32">
        <v>324.5</v>
      </c>
      <c r="G20" s="32">
        <v>108.75</v>
      </c>
      <c r="H20" s="32">
        <v>210</v>
      </c>
      <c r="I20" s="32">
        <v>0</v>
      </c>
      <c r="J20" s="32">
        <v>0</v>
      </c>
      <c r="K20" s="33">
        <v>2343.7</v>
      </c>
    </row>
    <row r="21" spans="1:11" s="30" customFormat="1" ht="20.25">
      <c r="A21" s="34"/>
      <c r="B21" s="32" t="s">
        <v>13</v>
      </c>
      <c r="C21" s="32">
        <v>72.25</v>
      </c>
      <c r="D21" s="32">
        <v>2041</v>
      </c>
      <c r="E21" s="32">
        <v>14.5</v>
      </c>
      <c r="F21" s="32">
        <v>16</v>
      </c>
      <c r="G21" s="32">
        <v>4</v>
      </c>
      <c r="H21" s="32">
        <v>41.5</v>
      </c>
      <c r="I21" s="32">
        <v>0</v>
      </c>
      <c r="J21" s="32">
        <v>0</v>
      </c>
      <c r="K21" s="33">
        <v>2189.25</v>
      </c>
    </row>
    <row r="22" spans="1:11" s="30" customFormat="1" ht="20.25">
      <c r="A22" s="34"/>
      <c r="B22" s="32" t="s">
        <v>14</v>
      </c>
      <c r="C22" s="32">
        <v>1.5</v>
      </c>
      <c r="D22" s="32">
        <v>330.25</v>
      </c>
      <c r="E22" s="32">
        <v>0</v>
      </c>
      <c r="F22" s="32">
        <v>0</v>
      </c>
      <c r="G22" s="32">
        <v>3</v>
      </c>
      <c r="H22" s="32">
        <v>49</v>
      </c>
      <c r="I22" s="32">
        <v>0</v>
      </c>
      <c r="J22" s="32">
        <v>0</v>
      </c>
      <c r="K22" s="33">
        <v>383.75</v>
      </c>
    </row>
    <row r="23" spans="1:11" s="30" customFormat="1" ht="20.25">
      <c r="A23" s="34"/>
      <c r="B23" s="32" t="s">
        <v>15</v>
      </c>
      <c r="C23" s="32">
        <v>0</v>
      </c>
      <c r="D23" s="32">
        <v>531</v>
      </c>
      <c r="E23" s="32">
        <v>0</v>
      </c>
      <c r="F23" s="32">
        <v>13</v>
      </c>
      <c r="G23" s="32">
        <v>2</v>
      </c>
      <c r="H23" s="32">
        <v>4.5</v>
      </c>
      <c r="I23" s="32">
        <v>0</v>
      </c>
      <c r="J23" s="32">
        <v>0</v>
      </c>
      <c r="K23" s="33">
        <v>550.5</v>
      </c>
    </row>
    <row r="24" spans="1:11" s="30" customFormat="1" ht="20.25">
      <c r="A24" s="34"/>
      <c r="B24" s="32" t="s">
        <v>16</v>
      </c>
      <c r="C24" s="32">
        <v>0</v>
      </c>
      <c r="D24" s="32">
        <v>0</v>
      </c>
      <c r="E24" s="32">
        <v>0</v>
      </c>
      <c r="F24" s="32">
        <v>2</v>
      </c>
      <c r="G24" s="32">
        <v>0</v>
      </c>
      <c r="H24" s="32">
        <v>0</v>
      </c>
      <c r="I24" s="32">
        <v>0</v>
      </c>
      <c r="J24" s="32">
        <v>0</v>
      </c>
      <c r="K24" s="33">
        <v>2</v>
      </c>
    </row>
    <row r="25" spans="1:11" s="30" customFormat="1" ht="20.25">
      <c r="A25" s="35"/>
      <c r="B25" s="40" t="s">
        <v>17</v>
      </c>
      <c r="C25" s="40">
        <v>2448</v>
      </c>
      <c r="D25" s="40">
        <v>251911.72997945786</v>
      </c>
      <c r="E25" s="40">
        <v>806.75</v>
      </c>
      <c r="F25" s="40">
        <v>8633</v>
      </c>
      <c r="G25" s="40">
        <v>3114.5</v>
      </c>
      <c r="H25" s="40">
        <v>5555.549999952316</v>
      </c>
      <c r="I25" s="40">
        <v>2603.25</v>
      </c>
      <c r="J25" s="40">
        <v>52.25</v>
      </c>
      <c r="K25" s="36">
        <v>275125.0299794102</v>
      </c>
    </row>
    <row r="26" spans="1:11" s="30" customFormat="1" ht="20.25">
      <c r="A26" s="33" t="s">
        <v>18</v>
      </c>
      <c r="B26" s="39"/>
      <c r="C26" s="32"/>
      <c r="D26" s="32"/>
      <c r="E26" s="32"/>
      <c r="F26" s="32"/>
      <c r="G26" s="32"/>
      <c r="H26" s="32"/>
      <c r="I26" s="32"/>
      <c r="J26" s="32"/>
      <c r="K26" s="45"/>
    </row>
    <row r="27" spans="1:11" s="30" customFormat="1" ht="20.25">
      <c r="A27" s="34"/>
      <c r="B27" s="32" t="s">
        <v>19</v>
      </c>
      <c r="C27" s="32">
        <v>416.25</v>
      </c>
      <c r="D27" s="32">
        <v>10041.239995613098</v>
      </c>
      <c r="E27" s="32">
        <v>88.25</v>
      </c>
      <c r="F27" s="32">
        <v>2804.42</v>
      </c>
      <c r="G27" s="32">
        <v>1423.85</v>
      </c>
      <c r="H27" s="32">
        <v>646.25</v>
      </c>
      <c r="I27" s="32">
        <v>0</v>
      </c>
      <c r="J27" s="32">
        <v>37.5</v>
      </c>
      <c r="K27" s="33">
        <v>15457.759995613098</v>
      </c>
    </row>
    <row r="28" spans="1:11" s="30" customFormat="1" ht="20.25">
      <c r="A28" s="34"/>
      <c r="B28" s="32" t="s">
        <v>6</v>
      </c>
      <c r="C28" s="32">
        <v>0</v>
      </c>
      <c r="D28" s="32">
        <v>7837.3499755859375</v>
      </c>
      <c r="E28" s="32">
        <v>0</v>
      </c>
      <c r="F28" s="32">
        <v>1961</v>
      </c>
      <c r="G28" s="32">
        <v>1291.5</v>
      </c>
      <c r="H28" s="32">
        <v>88</v>
      </c>
      <c r="I28" s="32">
        <v>0</v>
      </c>
      <c r="J28" s="32">
        <v>0</v>
      </c>
      <c r="K28" s="33">
        <v>11177.849975585938</v>
      </c>
    </row>
    <row r="29" spans="1:11" s="30" customFormat="1" ht="20.25">
      <c r="A29" s="34"/>
      <c r="B29" s="32" t="s">
        <v>20</v>
      </c>
      <c r="C29" s="32">
        <v>0</v>
      </c>
      <c r="D29" s="32">
        <v>51.5</v>
      </c>
      <c r="E29" s="32">
        <v>0</v>
      </c>
      <c r="F29" s="32">
        <v>52.5</v>
      </c>
      <c r="G29" s="32">
        <v>0</v>
      </c>
      <c r="H29" s="32">
        <v>5.5</v>
      </c>
      <c r="I29" s="32">
        <v>0</v>
      </c>
      <c r="J29" s="32">
        <v>0</v>
      </c>
      <c r="K29" s="33">
        <v>109.5</v>
      </c>
    </row>
    <row r="30" spans="1:11" s="30" customFormat="1" ht="20.25">
      <c r="A30" s="34"/>
      <c r="B30" s="32" t="s">
        <v>8</v>
      </c>
      <c r="C30" s="32">
        <v>0</v>
      </c>
      <c r="D30" s="32">
        <v>0</v>
      </c>
      <c r="E30" s="32">
        <v>0</v>
      </c>
      <c r="F30" s="32">
        <v>0</v>
      </c>
      <c r="G30" s="32">
        <v>0</v>
      </c>
      <c r="H30" s="32">
        <v>0</v>
      </c>
      <c r="I30" s="32">
        <v>0</v>
      </c>
      <c r="J30" s="32">
        <v>0</v>
      </c>
      <c r="K30" s="33">
        <v>0</v>
      </c>
    </row>
    <row r="31" spans="1:11" s="30" customFormat="1" ht="20.25">
      <c r="A31" s="34"/>
      <c r="B31" s="32" t="s">
        <v>9</v>
      </c>
      <c r="C31" s="32">
        <v>0</v>
      </c>
      <c r="D31" s="32">
        <v>6</v>
      </c>
      <c r="E31" s="32">
        <v>0</v>
      </c>
      <c r="F31" s="32">
        <v>0</v>
      </c>
      <c r="G31" s="32">
        <v>0</v>
      </c>
      <c r="H31" s="32">
        <v>0</v>
      </c>
      <c r="I31" s="32">
        <v>0</v>
      </c>
      <c r="J31" s="32">
        <v>0</v>
      </c>
      <c r="K31" s="33">
        <v>6</v>
      </c>
    </row>
    <row r="32" spans="1:11" s="30" customFormat="1" ht="20.25">
      <c r="A32" s="34"/>
      <c r="B32" s="32" t="s">
        <v>10</v>
      </c>
      <c r="C32" s="32">
        <v>0</v>
      </c>
      <c r="D32" s="32">
        <v>30</v>
      </c>
      <c r="E32" s="32">
        <v>0</v>
      </c>
      <c r="F32" s="32">
        <v>32.5</v>
      </c>
      <c r="G32" s="32">
        <v>0</v>
      </c>
      <c r="H32" s="32">
        <v>0</v>
      </c>
      <c r="I32" s="32">
        <v>0</v>
      </c>
      <c r="J32" s="32">
        <v>0</v>
      </c>
      <c r="K32" s="33">
        <v>62.5</v>
      </c>
    </row>
    <row r="33" spans="1:11" s="30" customFormat="1" ht="20.25">
      <c r="A33" s="34"/>
      <c r="B33" s="32" t="s">
        <v>11</v>
      </c>
      <c r="C33" s="32">
        <v>0</v>
      </c>
      <c r="D33" s="32">
        <v>0.5</v>
      </c>
      <c r="E33" s="32">
        <v>0</v>
      </c>
      <c r="F33" s="32">
        <v>0</v>
      </c>
      <c r="G33" s="32">
        <v>0</v>
      </c>
      <c r="H33" s="32">
        <v>0</v>
      </c>
      <c r="I33" s="32">
        <v>0</v>
      </c>
      <c r="J33" s="32">
        <v>0</v>
      </c>
      <c r="K33" s="33">
        <v>0.5</v>
      </c>
    </row>
    <row r="34" spans="1:11" s="30" customFormat="1" ht="20.25">
      <c r="A34" s="34"/>
      <c r="B34" s="32" t="s">
        <v>12</v>
      </c>
      <c r="C34" s="32">
        <v>6</v>
      </c>
      <c r="D34" s="32">
        <v>149</v>
      </c>
      <c r="E34" s="32">
        <v>17.5</v>
      </c>
      <c r="F34" s="32">
        <v>3</v>
      </c>
      <c r="G34" s="32">
        <v>4.5</v>
      </c>
      <c r="H34" s="32">
        <v>68</v>
      </c>
      <c r="I34" s="32">
        <v>0</v>
      </c>
      <c r="J34" s="32">
        <v>0</v>
      </c>
      <c r="K34" s="33">
        <v>248</v>
      </c>
    </row>
    <row r="35" spans="1:11" s="30" customFormat="1" ht="20.25">
      <c r="A35" s="34"/>
      <c r="B35" s="32" t="s">
        <v>13</v>
      </c>
      <c r="C35" s="32">
        <v>0</v>
      </c>
      <c r="D35" s="32">
        <v>113</v>
      </c>
      <c r="E35" s="32">
        <v>0</v>
      </c>
      <c r="F35" s="32">
        <v>16</v>
      </c>
      <c r="G35" s="32">
        <v>2</v>
      </c>
      <c r="H35" s="32">
        <v>0</v>
      </c>
      <c r="I35" s="32">
        <v>0</v>
      </c>
      <c r="J35" s="32">
        <v>0</v>
      </c>
      <c r="K35" s="33">
        <v>131</v>
      </c>
    </row>
    <row r="36" spans="1:11" s="30" customFormat="1" ht="20.25">
      <c r="A36" s="34"/>
      <c r="B36" s="32" t="s">
        <v>14</v>
      </c>
      <c r="C36" s="32">
        <v>0</v>
      </c>
      <c r="D36" s="32">
        <v>6.5</v>
      </c>
      <c r="E36" s="32">
        <v>0</v>
      </c>
      <c r="F36" s="32">
        <v>0</v>
      </c>
      <c r="G36" s="32">
        <v>0</v>
      </c>
      <c r="H36" s="32">
        <v>0</v>
      </c>
      <c r="I36" s="32">
        <v>0</v>
      </c>
      <c r="J36" s="32">
        <v>0</v>
      </c>
      <c r="K36" s="33">
        <v>6.5</v>
      </c>
    </row>
    <row r="37" spans="1:11" s="30" customFormat="1" ht="20.25">
      <c r="A37" s="34"/>
      <c r="B37" s="32" t="s">
        <v>15</v>
      </c>
      <c r="C37" s="32">
        <v>0</v>
      </c>
      <c r="D37" s="32">
        <v>47</v>
      </c>
      <c r="E37" s="32">
        <v>0</v>
      </c>
      <c r="F37" s="32">
        <v>20</v>
      </c>
      <c r="G37" s="32">
        <v>8</v>
      </c>
      <c r="H37" s="32">
        <v>0</v>
      </c>
      <c r="I37" s="32">
        <v>0</v>
      </c>
      <c r="J37" s="32">
        <v>0</v>
      </c>
      <c r="K37" s="33">
        <v>75</v>
      </c>
    </row>
    <row r="38" spans="1:11" s="30" customFormat="1" ht="20.25">
      <c r="A38" s="34"/>
      <c r="B38" s="32" t="s">
        <v>16</v>
      </c>
      <c r="C38" s="32">
        <v>0</v>
      </c>
      <c r="D38" s="32">
        <v>0</v>
      </c>
      <c r="E38" s="32">
        <v>0</v>
      </c>
      <c r="F38" s="32">
        <v>0</v>
      </c>
      <c r="G38" s="32">
        <v>0</v>
      </c>
      <c r="H38" s="32">
        <v>0</v>
      </c>
      <c r="I38" s="32">
        <v>0</v>
      </c>
      <c r="J38" s="32">
        <v>0</v>
      </c>
      <c r="K38" s="33">
        <v>0</v>
      </c>
    </row>
    <row r="39" spans="1:11" s="30" customFormat="1" ht="20.25">
      <c r="A39" s="48"/>
      <c r="B39" s="49" t="s">
        <v>17</v>
      </c>
      <c r="C39" s="49">
        <v>422.25</v>
      </c>
      <c r="D39" s="49">
        <v>18282.089971199035</v>
      </c>
      <c r="E39" s="49">
        <v>105.75</v>
      </c>
      <c r="F39" s="49">
        <v>4889.42</v>
      </c>
      <c r="G39" s="49">
        <v>2729.85</v>
      </c>
      <c r="H39" s="49">
        <v>807.75</v>
      </c>
      <c r="I39" s="49">
        <v>0</v>
      </c>
      <c r="J39" s="49">
        <v>37.5</v>
      </c>
      <c r="K39" s="50">
        <v>27274.609971199032</v>
      </c>
    </row>
    <row r="40" spans="1:11" s="30" customFormat="1" ht="10.5" customHeight="1">
      <c r="A40" s="35"/>
      <c r="B40" s="40"/>
      <c r="C40" s="40"/>
      <c r="D40" s="40"/>
      <c r="E40" s="40"/>
      <c r="F40" s="40"/>
      <c r="G40" s="40"/>
      <c r="H40" s="40"/>
      <c r="I40" s="40"/>
      <c r="J40" s="40"/>
      <c r="K40" s="36"/>
    </row>
    <row r="41" spans="1:11" s="30" customFormat="1" ht="20.25">
      <c r="A41" s="136" t="s">
        <v>40</v>
      </c>
      <c r="B41" s="137"/>
      <c r="C41" s="136">
        <v>2870.25</v>
      </c>
      <c r="D41" s="136">
        <v>270193.8199506569</v>
      </c>
      <c r="E41" s="136">
        <v>912.5</v>
      </c>
      <c r="F41" s="136">
        <v>13522.42</v>
      </c>
      <c r="G41" s="136">
        <v>5844.35</v>
      </c>
      <c r="H41" s="136">
        <v>6363.299999952316</v>
      </c>
      <c r="I41" s="136">
        <v>2603.25</v>
      </c>
      <c r="J41" s="136">
        <v>89.75</v>
      </c>
      <c r="K41" s="136">
        <v>302399.6399506092</v>
      </c>
    </row>
    <row r="42" spans="1:11" s="30" customFormat="1" ht="11.25" customHeight="1">
      <c r="A42" s="56"/>
      <c r="B42" s="57"/>
      <c r="C42" s="56"/>
      <c r="D42" s="56"/>
      <c r="E42" s="56"/>
      <c r="F42" s="56"/>
      <c r="G42" s="56"/>
      <c r="H42" s="56"/>
      <c r="I42" s="56"/>
      <c r="J42" s="56"/>
      <c r="K42" s="56"/>
    </row>
    <row r="43" s="30" customFormat="1" ht="16.5">
      <c r="B43" s="42" t="s">
        <v>30</v>
      </c>
    </row>
    <row r="44" spans="2:10" ht="39" customHeight="1">
      <c r="B44" s="295"/>
      <c r="C44" s="295"/>
      <c r="D44" s="295"/>
      <c r="E44" s="295"/>
      <c r="F44" s="295"/>
      <c r="G44" s="295"/>
      <c r="H44" s="295"/>
      <c r="I44" s="295"/>
      <c r="J44" s="295"/>
    </row>
  </sheetData>
  <sheetProtection/>
  <mergeCells count="1">
    <mergeCell ref="B44:J44"/>
  </mergeCells>
  <printOptions/>
  <pageMargins left="0.25" right="0.25" top="0.4275" bottom="0.75" header="0.3" footer="0.3"/>
  <pageSetup fitToHeight="1" fitToWidth="1" horizontalDpi="600" verticalDpi="600" orientation="landscape"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O44"/>
  <sheetViews>
    <sheetView showGridLines="0" view="pageLayout" zoomScale="55" zoomScalePageLayoutView="55" workbookViewId="0" topLeftCell="A1">
      <selection activeCell="B44" sqref="B44:J44"/>
    </sheetView>
  </sheetViews>
  <sheetFormatPr defaultColWidth="9.140625" defaultRowHeight="15"/>
  <cols>
    <col min="1" max="1" width="3.7109375" style="0" customWidth="1"/>
    <col min="2" max="2" width="42.00390625" style="0" customWidth="1"/>
    <col min="3" max="3" width="24.421875" style="0" customWidth="1"/>
    <col min="4" max="4" width="20.57421875" style="0" customWidth="1"/>
    <col min="5" max="5" width="26.28125" style="0" customWidth="1"/>
    <col min="6" max="6" width="20.57421875" style="0" customWidth="1"/>
    <col min="7" max="7" width="23.28125" style="0" customWidth="1"/>
    <col min="8" max="11" width="20.57421875" style="0" customWidth="1"/>
  </cols>
  <sheetData>
    <row r="1" ht="15">
      <c r="A1" s="29"/>
    </row>
    <row r="2" ht="15">
      <c r="A2" s="29"/>
    </row>
    <row r="3" ht="15">
      <c r="A3" s="29"/>
    </row>
    <row r="4" ht="15">
      <c r="A4" s="29"/>
    </row>
    <row r="5" ht="15">
      <c r="A5" s="29"/>
    </row>
    <row r="6" ht="23.25" customHeight="1">
      <c r="A6" s="29"/>
    </row>
    <row r="7" spans="1:11" ht="26.25">
      <c r="A7" s="29"/>
      <c r="B7" s="37" t="s">
        <v>81</v>
      </c>
      <c r="C7" s="43"/>
      <c r="D7" s="43"/>
      <c r="E7" s="43"/>
      <c r="F7" s="43"/>
      <c r="G7" s="43"/>
      <c r="H7" s="43"/>
      <c r="I7" s="43"/>
      <c r="J7" s="43"/>
      <c r="K7" s="43"/>
    </row>
    <row r="8" ht="15">
      <c r="A8" s="29"/>
    </row>
    <row r="9" spans="2:11" s="30" customFormat="1" ht="26.25">
      <c r="B9" s="37" t="s">
        <v>185</v>
      </c>
      <c r="C9" s="44"/>
      <c r="D9" s="44"/>
      <c r="E9" s="44"/>
      <c r="F9" s="44"/>
      <c r="G9" s="44"/>
      <c r="H9" s="44"/>
      <c r="I9" s="44"/>
      <c r="J9" s="44"/>
      <c r="K9" s="44"/>
    </row>
    <row r="10" spans="1:11" s="46" customFormat="1" ht="8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25</v>
      </c>
      <c r="D11" s="32">
        <v>1038</v>
      </c>
      <c r="E11" s="32">
        <v>15</v>
      </c>
      <c r="F11" s="32">
        <v>59</v>
      </c>
      <c r="G11" s="32">
        <v>95</v>
      </c>
      <c r="H11" s="32">
        <v>35</v>
      </c>
      <c r="I11" s="32">
        <v>5</v>
      </c>
      <c r="J11" s="32">
        <v>1</v>
      </c>
      <c r="K11" s="33">
        <v>1273</v>
      </c>
    </row>
    <row r="12" spans="1:11" s="30" customFormat="1" ht="20.25">
      <c r="A12" s="33" t="s">
        <v>0</v>
      </c>
      <c r="B12" s="39"/>
      <c r="C12" s="32"/>
      <c r="D12" s="32"/>
      <c r="E12" s="32"/>
      <c r="F12" s="32"/>
      <c r="G12" s="32"/>
      <c r="H12" s="32"/>
      <c r="I12" s="32"/>
      <c r="J12" s="32"/>
      <c r="K12" s="33"/>
    </row>
    <row r="13" spans="1:11" s="30" customFormat="1" ht="20.25">
      <c r="A13" s="34"/>
      <c r="B13" s="32" t="s">
        <v>19</v>
      </c>
      <c r="C13" s="32">
        <v>3838</v>
      </c>
      <c r="D13" s="32">
        <v>393941</v>
      </c>
      <c r="E13" s="32">
        <v>9849</v>
      </c>
      <c r="F13" s="32">
        <v>14249</v>
      </c>
      <c r="G13" s="32">
        <v>28143</v>
      </c>
      <c r="H13" s="32">
        <v>6590</v>
      </c>
      <c r="I13" s="32">
        <v>486</v>
      </c>
      <c r="J13" s="32">
        <v>60</v>
      </c>
      <c r="K13" s="33">
        <v>457156</v>
      </c>
    </row>
    <row r="14" spans="1:11" s="30" customFormat="1" ht="20.25">
      <c r="A14" s="34"/>
      <c r="B14" s="32" t="s">
        <v>6</v>
      </c>
      <c r="C14" s="32">
        <v>5468</v>
      </c>
      <c r="D14" s="32">
        <v>1455766</v>
      </c>
      <c r="E14" s="32">
        <v>130</v>
      </c>
      <c r="F14" s="32">
        <v>33916</v>
      </c>
      <c r="G14" s="32">
        <v>4128</v>
      </c>
      <c r="H14" s="32">
        <v>8104</v>
      </c>
      <c r="I14" s="32">
        <v>2290</v>
      </c>
      <c r="J14" s="32">
        <v>20</v>
      </c>
      <c r="K14" s="33">
        <v>1509822</v>
      </c>
    </row>
    <row r="15" spans="1:11" s="30" customFormat="1" ht="20.25">
      <c r="A15" s="34"/>
      <c r="B15" s="32" t="s">
        <v>20</v>
      </c>
      <c r="C15" s="32">
        <v>2032</v>
      </c>
      <c r="D15" s="32">
        <v>10311</v>
      </c>
      <c r="E15" s="32">
        <v>5930</v>
      </c>
      <c r="F15" s="32">
        <v>874</v>
      </c>
      <c r="G15" s="32">
        <v>290</v>
      </c>
      <c r="H15" s="32">
        <v>195</v>
      </c>
      <c r="I15" s="32">
        <v>0</v>
      </c>
      <c r="J15" s="32">
        <v>0</v>
      </c>
      <c r="K15" s="33">
        <v>19632</v>
      </c>
    </row>
    <row r="16" spans="1:11" s="30" customFormat="1" ht="20.25">
      <c r="A16" s="34"/>
      <c r="B16" s="32" t="s">
        <v>8</v>
      </c>
      <c r="C16" s="32">
        <v>0</v>
      </c>
      <c r="D16" s="32">
        <v>48</v>
      </c>
      <c r="E16" s="32">
        <v>0</v>
      </c>
      <c r="F16" s="32">
        <v>0</v>
      </c>
      <c r="G16" s="32">
        <v>0</v>
      </c>
      <c r="H16" s="32">
        <v>0</v>
      </c>
      <c r="I16" s="32">
        <v>0</v>
      </c>
      <c r="J16" s="32">
        <v>0</v>
      </c>
      <c r="K16" s="33">
        <v>48</v>
      </c>
    </row>
    <row r="17" spans="1:11" s="30" customFormat="1" ht="20.25">
      <c r="A17" s="34"/>
      <c r="B17" s="32" t="s">
        <v>9</v>
      </c>
      <c r="C17" s="32">
        <v>0</v>
      </c>
      <c r="D17" s="32">
        <v>3798</v>
      </c>
      <c r="E17" s="32">
        <v>41</v>
      </c>
      <c r="F17" s="32">
        <v>0</v>
      </c>
      <c r="G17" s="32">
        <v>10</v>
      </c>
      <c r="H17" s="32">
        <v>0</v>
      </c>
      <c r="I17" s="32">
        <v>0</v>
      </c>
      <c r="J17" s="32">
        <v>0</v>
      </c>
      <c r="K17" s="33">
        <v>3849</v>
      </c>
    </row>
    <row r="18" spans="1:11" s="30" customFormat="1" ht="20.25">
      <c r="A18" s="34"/>
      <c r="B18" s="32" t="s">
        <v>10</v>
      </c>
      <c r="C18" s="32">
        <v>4</v>
      </c>
      <c r="D18" s="32">
        <v>2189</v>
      </c>
      <c r="E18" s="32">
        <v>0</v>
      </c>
      <c r="F18" s="32">
        <v>121</v>
      </c>
      <c r="G18" s="32">
        <v>127</v>
      </c>
      <c r="H18" s="32">
        <v>29</v>
      </c>
      <c r="I18" s="32">
        <v>43</v>
      </c>
      <c r="J18" s="32">
        <v>0</v>
      </c>
      <c r="K18" s="33">
        <v>2513</v>
      </c>
    </row>
    <row r="19" spans="1:11" s="30" customFormat="1" ht="20.25">
      <c r="A19" s="34"/>
      <c r="B19" s="32" t="s">
        <v>11</v>
      </c>
      <c r="C19" s="32">
        <v>20</v>
      </c>
      <c r="D19" s="32">
        <v>999</v>
      </c>
      <c r="E19" s="32">
        <v>0</v>
      </c>
      <c r="F19" s="32">
        <v>145</v>
      </c>
      <c r="G19" s="32">
        <v>0</v>
      </c>
      <c r="H19" s="32">
        <v>0</v>
      </c>
      <c r="I19" s="32">
        <v>0</v>
      </c>
      <c r="J19" s="32">
        <v>0</v>
      </c>
      <c r="K19" s="33">
        <v>1164</v>
      </c>
    </row>
    <row r="20" spans="1:11" s="30" customFormat="1" ht="20.25">
      <c r="A20" s="34"/>
      <c r="B20" s="32" t="s">
        <v>12</v>
      </c>
      <c r="C20" s="32">
        <v>495</v>
      </c>
      <c r="D20" s="32">
        <v>24709</v>
      </c>
      <c r="E20" s="32">
        <v>14375</v>
      </c>
      <c r="F20" s="32">
        <v>4368</v>
      </c>
      <c r="G20" s="32">
        <v>240</v>
      </c>
      <c r="H20" s="32">
        <v>3225</v>
      </c>
      <c r="I20" s="32">
        <v>0</v>
      </c>
      <c r="J20" s="32">
        <v>0</v>
      </c>
      <c r="K20" s="33">
        <v>47412</v>
      </c>
    </row>
    <row r="21" spans="1:11" s="30" customFormat="1" ht="20.25">
      <c r="A21" s="34"/>
      <c r="B21" s="32" t="s">
        <v>13</v>
      </c>
      <c r="C21" s="32">
        <v>2217</v>
      </c>
      <c r="D21" s="32">
        <v>31664</v>
      </c>
      <c r="E21" s="32">
        <v>1907</v>
      </c>
      <c r="F21" s="32">
        <v>519</v>
      </c>
      <c r="G21" s="32">
        <v>0</v>
      </c>
      <c r="H21" s="32">
        <v>17</v>
      </c>
      <c r="I21" s="32">
        <v>0</v>
      </c>
      <c r="J21" s="32">
        <v>0</v>
      </c>
      <c r="K21" s="33">
        <v>36324</v>
      </c>
    </row>
    <row r="22" spans="1:11" s="30" customFormat="1" ht="20.25">
      <c r="A22" s="34"/>
      <c r="B22" s="32" t="s">
        <v>14</v>
      </c>
      <c r="C22" s="32">
        <v>1</v>
      </c>
      <c r="D22" s="32">
        <v>1923</v>
      </c>
      <c r="E22" s="32">
        <v>0</v>
      </c>
      <c r="F22" s="32">
        <v>0</v>
      </c>
      <c r="G22" s="32">
        <v>4</v>
      </c>
      <c r="H22" s="32">
        <v>37</v>
      </c>
      <c r="I22" s="32">
        <v>0</v>
      </c>
      <c r="J22" s="32">
        <v>0</v>
      </c>
      <c r="K22" s="33">
        <v>1965</v>
      </c>
    </row>
    <row r="23" spans="1:11" s="30" customFormat="1" ht="20.25">
      <c r="A23" s="34"/>
      <c r="B23" s="32" t="s">
        <v>15</v>
      </c>
      <c r="C23" s="32">
        <v>0</v>
      </c>
      <c r="D23" s="32">
        <v>4695</v>
      </c>
      <c r="E23" s="32">
        <v>0</v>
      </c>
      <c r="F23" s="32">
        <v>25</v>
      </c>
      <c r="G23" s="32">
        <v>9</v>
      </c>
      <c r="H23" s="32">
        <v>41</v>
      </c>
      <c r="I23" s="32">
        <v>0</v>
      </c>
      <c r="J23" s="32">
        <v>0</v>
      </c>
      <c r="K23" s="33">
        <v>4770</v>
      </c>
    </row>
    <row r="24" spans="1:11" s="30" customFormat="1" ht="20.25">
      <c r="A24" s="34"/>
      <c r="B24" s="32" t="s">
        <v>16</v>
      </c>
      <c r="C24" s="32">
        <v>0</v>
      </c>
      <c r="D24" s="32">
        <v>0</v>
      </c>
      <c r="E24" s="32">
        <v>0</v>
      </c>
      <c r="F24" s="32">
        <v>9</v>
      </c>
      <c r="G24" s="32">
        <v>0</v>
      </c>
      <c r="H24" s="32">
        <v>0</v>
      </c>
      <c r="I24" s="32">
        <v>0</v>
      </c>
      <c r="J24" s="32">
        <v>0</v>
      </c>
      <c r="K24" s="33">
        <v>9</v>
      </c>
    </row>
    <row r="25" spans="1:15" s="30" customFormat="1" ht="20.25">
      <c r="A25" s="35"/>
      <c r="B25" s="40" t="s">
        <v>17</v>
      </c>
      <c r="C25" s="40">
        <v>14075</v>
      </c>
      <c r="D25" s="40">
        <v>1930043</v>
      </c>
      <c r="E25" s="40">
        <v>32232</v>
      </c>
      <c r="F25" s="40">
        <v>54226</v>
      </c>
      <c r="G25" s="40">
        <v>32951</v>
      </c>
      <c r="H25" s="40">
        <v>18238</v>
      </c>
      <c r="I25" s="40">
        <v>2819</v>
      </c>
      <c r="J25" s="40">
        <v>80</v>
      </c>
      <c r="K25" s="36">
        <v>2084664</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400</v>
      </c>
      <c r="D27" s="32">
        <v>42022</v>
      </c>
      <c r="E27" s="32">
        <v>805</v>
      </c>
      <c r="F27" s="32">
        <v>9679</v>
      </c>
      <c r="G27" s="32">
        <v>13215</v>
      </c>
      <c r="H27" s="32">
        <v>3776</v>
      </c>
      <c r="I27" s="32">
        <v>0</v>
      </c>
      <c r="J27" s="32">
        <v>97</v>
      </c>
      <c r="K27" s="33">
        <v>69994</v>
      </c>
    </row>
    <row r="28" spans="1:11" s="30" customFormat="1" ht="20.25">
      <c r="A28" s="34"/>
      <c r="B28" s="32" t="s">
        <v>6</v>
      </c>
      <c r="C28" s="32">
        <v>0</v>
      </c>
      <c r="D28" s="32">
        <v>72972</v>
      </c>
      <c r="E28" s="32">
        <v>0</v>
      </c>
      <c r="F28" s="32">
        <v>7098</v>
      </c>
      <c r="G28" s="32">
        <v>4995</v>
      </c>
      <c r="H28" s="32">
        <v>754</v>
      </c>
      <c r="I28" s="32">
        <v>0</v>
      </c>
      <c r="J28" s="32">
        <v>0</v>
      </c>
      <c r="K28" s="33">
        <v>85819</v>
      </c>
    </row>
    <row r="29" spans="1:11" s="30" customFormat="1" ht="20.25">
      <c r="A29" s="34"/>
      <c r="B29" s="32" t="s">
        <v>20</v>
      </c>
      <c r="C29" s="32">
        <v>0</v>
      </c>
      <c r="D29" s="32">
        <v>460</v>
      </c>
      <c r="E29" s="32">
        <v>0</v>
      </c>
      <c r="F29" s="32">
        <v>132</v>
      </c>
      <c r="G29" s="32">
        <v>0</v>
      </c>
      <c r="H29" s="32">
        <v>177</v>
      </c>
      <c r="I29" s="32">
        <v>0</v>
      </c>
      <c r="J29" s="32">
        <v>0</v>
      </c>
      <c r="K29" s="33">
        <v>769</v>
      </c>
    </row>
    <row r="30" spans="1:11" s="30" customFormat="1" ht="20.25">
      <c r="A30" s="34"/>
      <c r="B30" s="32" t="s">
        <v>8</v>
      </c>
      <c r="C30" s="32">
        <v>0</v>
      </c>
      <c r="D30" s="32">
        <v>0</v>
      </c>
      <c r="E30" s="32">
        <v>0</v>
      </c>
      <c r="F30" s="32">
        <v>0</v>
      </c>
      <c r="G30" s="32">
        <v>0</v>
      </c>
      <c r="H30" s="32">
        <v>0</v>
      </c>
      <c r="I30" s="32">
        <v>0</v>
      </c>
      <c r="J30" s="32">
        <v>0</v>
      </c>
      <c r="K30" s="33">
        <v>0</v>
      </c>
    </row>
    <row r="31" spans="1:11" s="30" customFormat="1" ht="20.25">
      <c r="A31" s="34"/>
      <c r="B31" s="32" t="s">
        <v>9</v>
      </c>
      <c r="C31" s="32">
        <v>0</v>
      </c>
      <c r="D31" s="32">
        <v>51</v>
      </c>
      <c r="E31" s="32">
        <v>0</v>
      </c>
      <c r="F31" s="32">
        <v>0</v>
      </c>
      <c r="G31" s="32">
        <v>0</v>
      </c>
      <c r="H31" s="32">
        <v>0</v>
      </c>
      <c r="I31" s="32">
        <v>0</v>
      </c>
      <c r="J31" s="32">
        <v>0</v>
      </c>
      <c r="K31" s="33">
        <v>51</v>
      </c>
    </row>
    <row r="32" spans="1:11" s="30" customFormat="1" ht="20.25">
      <c r="A32" s="34"/>
      <c r="B32" s="32" t="s">
        <v>10</v>
      </c>
      <c r="C32" s="32">
        <v>0</v>
      </c>
      <c r="D32" s="32">
        <v>62</v>
      </c>
      <c r="E32" s="32">
        <v>0</v>
      </c>
      <c r="F32" s="32">
        <v>96</v>
      </c>
      <c r="G32" s="32">
        <v>0</v>
      </c>
      <c r="H32" s="32">
        <v>0</v>
      </c>
      <c r="I32" s="32">
        <v>0</v>
      </c>
      <c r="J32" s="32">
        <v>0</v>
      </c>
      <c r="K32" s="33">
        <v>158</v>
      </c>
    </row>
    <row r="33" spans="1:11" s="30" customFormat="1" ht="20.25">
      <c r="A33" s="34"/>
      <c r="B33" s="32" t="s">
        <v>11</v>
      </c>
      <c r="C33" s="32">
        <v>0</v>
      </c>
      <c r="D33" s="32">
        <v>0</v>
      </c>
      <c r="E33" s="32">
        <v>0</v>
      </c>
      <c r="F33" s="32">
        <v>0</v>
      </c>
      <c r="G33" s="32">
        <v>0</v>
      </c>
      <c r="H33" s="32">
        <v>0</v>
      </c>
      <c r="I33" s="32">
        <v>0</v>
      </c>
      <c r="J33" s="32">
        <v>0</v>
      </c>
      <c r="K33" s="33">
        <v>0</v>
      </c>
    </row>
    <row r="34" spans="1:11" s="30" customFormat="1" ht="20.25">
      <c r="A34" s="34"/>
      <c r="B34" s="32" t="s">
        <v>12</v>
      </c>
      <c r="C34" s="32">
        <v>51</v>
      </c>
      <c r="D34" s="32">
        <v>1912</v>
      </c>
      <c r="E34" s="32">
        <v>93</v>
      </c>
      <c r="F34" s="32">
        <v>24</v>
      </c>
      <c r="G34" s="32">
        <v>41</v>
      </c>
      <c r="H34" s="32">
        <v>171</v>
      </c>
      <c r="I34" s="32">
        <v>0</v>
      </c>
      <c r="J34" s="32">
        <v>0</v>
      </c>
      <c r="K34" s="33">
        <v>2292</v>
      </c>
    </row>
    <row r="35" spans="1:11" s="30" customFormat="1" ht="20.25">
      <c r="A35" s="34"/>
      <c r="B35" s="32" t="s">
        <v>13</v>
      </c>
      <c r="C35" s="32">
        <v>0</v>
      </c>
      <c r="D35" s="32">
        <v>1201</v>
      </c>
      <c r="E35" s="32">
        <v>0</v>
      </c>
      <c r="F35" s="32">
        <v>531</v>
      </c>
      <c r="G35" s="32">
        <v>10</v>
      </c>
      <c r="H35" s="32">
        <v>0</v>
      </c>
      <c r="I35" s="32">
        <v>0</v>
      </c>
      <c r="J35" s="32">
        <v>0</v>
      </c>
      <c r="K35" s="33">
        <v>1742</v>
      </c>
    </row>
    <row r="36" spans="1:11" s="30" customFormat="1" ht="20.25">
      <c r="A36" s="34"/>
      <c r="B36" s="32" t="s">
        <v>14</v>
      </c>
      <c r="C36" s="32">
        <v>0</v>
      </c>
      <c r="D36" s="32">
        <v>75</v>
      </c>
      <c r="E36" s="32">
        <v>0</v>
      </c>
      <c r="F36" s="32">
        <v>0</v>
      </c>
      <c r="G36" s="32">
        <v>0</v>
      </c>
      <c r="H36" s="32">
        <v>0</v>
      </c>
      <c r="I36" s="32">
        <v>0</v>
      </c>
      <c r="J36" s="32">
        <v>0</v>
      </c>
      <c r="K36" s="33">
        <v>75</v>
      </c>
    </row>
    <row r="37" spans="1:11" s="30" customFormat="1" ht="20.25">
      <c r="A37" s="34"/>
      <c r="B37" s="32" t="s">
        <v>15</v>
      </c>
      <c r="C37" s="32">
        <v>0</v>
      </c>
      <c r="D37" s="32">
        <v>371</v>
      </c>
      <c r="E37" s="32">
        <v>0</v>
      </c>
      <c r="F37" s="32">
        <v>66</v>
      </c>
      <c r="G37" s="32">
        <v>39</v>
      </c>
      <c r="H37" s="32">
        <v>0</v>
      </c>
      <c r="I37" s="32">
        <v>0</v>
      </c>
      <c r="J37" s="32">
        <v>0</v>
      </c>
      <c r="K37" s="33">
        <v>476</v>
      </c>
    </row>
    <row r="38" spans="1:11" s="30" customFormat="1" ht="20.25">
      <c r="A38" s="34"/>
      <c r="B38" s="32" t="s">
        <v>16</v>
      </c>
      <c r="C38" s="32">
        <v>0</v>
      </c>
      <c r="D38" s="32">
        <v>0</v>
      </c>
      <c r="E38" s="32">
        <v>0</v>
      </c>
      <c r="F38" s="32">
        <v>0</v>
      </c>
      <c r="G38" s="32">
        <v>0</v>
      </c>
      <c r="H38" s="32">
        <v>0</v>
      </c>
      <c r="I38" s="32">
        <v>0</v>
      </c>
      <c r="J38" s="32">
        <v>0</v>
      </c>
      <c r="K38" s="33">
        <v>0</v>
      </c>
    </row>
    <row r="39" spans="1:15" s="30" customFormat="1" ht="20.25">
      <c r="A39" s="35"/>
      <c r="B39" s="40" t="s">
        <v>17</v>
      </c>
      <c r="C39" s="40">
        <v>451</v>
      </c>
      <c r="D39" s="40">
        <v>119126</v>
      </c>
      <c r="E39" s="40">
        <v>898</v>
      </c>
      <c r="F39" s="40">
        <v>17626</v>
      </c>
      <c r="G39" s="40">
        <v>18300</v>
      </c>
      <c r="H39" s="40">
        <v>4878</v>
      </c>
      <c r="I39" s="40">
        <v>0</v>
      </c>
      <c r="J39" s="40">
        <v>97</v>
      </c>
      <c r="K39" s="36">
        <v>161376</v>
      </c>
      <c r="L39" s="47"/>
      <c r="M39" s="47"/>
      <c r="N39" s="47"/>
      <c r="O39" s="47"/>
    </row>
    <row r="40" spans="1:15" s="30" customFormat="1" ht="12" customHeight="1">
      <c r="A40" s="53"/>
      <c r="B40" s="54"/>
      <c r="C40" s="54"/>
      <c r="D40" s="54"/>
      <c r="E40" s="54"/>
      <c r="F40" s="54"/>
      <c r="G40" s="54"/>
      <c r="H40" s="54"/>
      <c r="I40" s="54"/>
      <c r="J40" s="54"/>
      <c r="K40" s="55"/>
      <c r="L40" s="47"/>
      <c r="M40" s="47"/>
      <c r="N40" s="47"/>
      <c r="O40" s="47"/>
    </row>
    <row r="41" spans="1:15" s="30" customFormat="1" ht="20.25">
      <c r="A41" s="36" t="s">
        <v>40</v>
      </c>
      <c r="B41" s="41"/>
      <c r="C41" s="36">
        <v>14526</v>
      </c>
      <c r="D41" s="36">
        <v>2049169</v>
      </c>
      <c r="E41" s="36">
        <v>33130</v>
      </c>
      <c r="F41" s="36">
        <v>71852</v>
      </c>
      <c r="G41" s="36">
        <v>51251</v>
      </c>
      <c r="H41" s="36">
        <v>23116</v>
      </c>
      <c r="I41" s="36">
        <v>2819</v>
      </c>
      <c r="J41" s="36">
        <v>177</v>
      </c>
      <c r="K41" s="36">
        <v>2246040</v>
      </c>
      <c r="L41" s="47"/>
      <c r="M41" s="47"/>
      <c r="N41" s="47"/>
      <c r="O41" s="47"/>
    </row>
    <row r="42" s="30" customFormat="1" ht="6" customHeight="1"/>
    <row r="43" s="30" customFormat="1" ht="16.5">
      <c r="B43" s="42" t="s">
        <v>30</v>
      </c>
    </row>
    <row r="44" spans="2:10" ht="38.25" customHeight="1">
      <c r="B44" s="295"/>
      <c r="C44" s="295"/>
      <c r="D44" s="295"/>
      <c r="E44" s="295"/>
      <c r="F44" s="295"/>
      <c r="G44" s="295"/>
      <c r="H44" s="295"/>
      <c r="I44" s="295"/>
      <c r="J44" s="295"/>
    </row>
  </sheetData>
  <sheetProtection/>
  <mergeCells count="1">
    <mergeCell ref="B44:J44"/>
  </mergeCells>
  <printOptions/>
  <pageMargins left="0.25" right="0.25" top="0.4125" bottom="0.75" header="0.3" footer="0.3"/>
  <pageSetup fitToHeight="1" fitToWidth="1" horizontalDpi="600" verticalDpi="600" orientation="landscape" scale="5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K44"/>
  <sheetViews>
    <sheetView showGridLines="0" view="pageLayout" zoomScale="55" zoomScaleNormal="75" zoomScalePageLayoutView="55" workbookViewId="0" topLeftCell="A2">
      <selection activeCell="B44" sqref="B44:J44"/>
    </sheetView>
  </sheetViews>
  <sheetFormatPr defaultColWidth="9.140625" defaultRowHeight="15"/>
  <cols>
    <col min="1" max="1" width="3.7109375" style="0" customWidth="1"/>
    <col min="2" max="2" width="43.28125" style="0" customWidth="1"/>
    <col min="3" max="3" width="24.140625" style="0" customWidth="1"/>
    <col min="4" max="4" width="20.57421875" style="0" customWidth="1"/>
    <col min="5" max="5" width="25.00390625" style="0" customWidth="1"/>
    <col min="6" max="6" width="20.57421875" style="0" customWidth="1"/>
    <col min="7" max="7" width="25.00390625" style="0" customWidth="1"/>
    <col min="8" max="11" width="20.57421875" style="0" customWidth="1"/>
  </cols>
  <sheetData>
    <row r="1" ht="15">
      <c r="A1" s="29"/>
    </row>
    <row r="2" ht="15">
      <c r="A2" s="29"/>
    </row>
    <row r="3" ht="15">
      <c r="A3" s="29"/>
    </row>
    <row r="4" ht="15">
      <c r="A4" s="29"/>
    </row>
    <row r="5" ht="15">
      <c r="A5" s="29"/>
    </row>
    <row r="6" ht="46.5" customHeight="1">
      <c r="A6" s="29"/>
    </row>
    <row r="7" spans="1:11" ht="30" customHeight="1">
      <c r="A7" s="29"/>
      <c r="B7" s="37" t="s">
        <v>81</v>
      </c>
      <c r="C7" s="43"/>
      <c r="D7" s="43"/>
      <c r="E7" s="43"/>
      <c r="F7" s="43"/>
      <c r="G7" s="43"/>
      <c r="H7" s="43"/>
      <c r="I7" s="43"/>
      <c r="J7" s="43"/>
      <c r="K7" s="43"/>
    </row>
    <row r="8" ht="15">
      <c r="A8" s="29"/>
    </row>
    <row r="9" spans="2:11" s="30" customFormat="1" ht="26.25">
      <c r="B9" s="37" t="s">
        <v>186</v>
      </c>
      <c r="C9" s="44"/>
      <c r="D9" s="44"/>
      <c r="E9" s="44"/>
      <c r="F9" s="44"/>
      <c r="G9" s="44"/>
      <c r="H9" s="44"/>
      <c r="I9" s="44"/>
      <c r="J9" s="44"/>
      <c r="K9" s="44"/>
    </row>
    <row r="10" spans="1:11" s="46" customFormat="1" ht="82.5"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25</v>
      </c>
      <c r="D11" s="32">
        <v>1038</v>
      </c>
      <c r="E11" s="32">
        <v>15</v>
      </c>
      <c r="F11" s="32">
        <v>59</v>
      </c>
      <c r="G11" s="32">
        <v>95</v>
      </c>
      <c r="H11" s="32">
        <v>35</v>
      </c>
      <c r="I11" s="32">
        <v>5</v>
      </c>
      <c r="J11" s="32">
        <v>1</v>
      </c>
      <c r="K11" s="33">
        <v>1273</v>
      </c>
    </row>
    <row r="12" spans="1:11" s="30" customFormat="1" ht="20.25">
      <c r="A12" s="33" t="s">
        <v>0</v>
      </c>
      <c r="B12" s="39"/>
      <c r="C12" s="32"/>
      <c r="D12" s="32"/>
      <c r="E12" s="32"/>
      <c r="F12" s="32"/>
      <c r="G12" s="32"/>
      <c r="H12" s="32"/>
      <c r="I12" s="32"/>
      <c r="J12" s="32"/>
      <c r="K12" s="33"/>
    </row>
    <row r="13" spans="1:11" s="30" customFormat="1" ht="20.25">
      <c r="A13" s="34"/>
      <c r="B13" s="32" t="s">
        <v>19</v>
      </c>
      <c r="C13" s="32">
        <v>15683</v>
      </c>
      <c r="D13" s="32">
        <v>311667</v>
      </c>
      <c r="E13" s="32">
        <v>3058</v>
      </c>
      <c r="F13" s="32">
        <v>17617</v>
      </c>
      <c r="G13" s="32">
        <v>7858</v>
      </c>
      <c r="H13" s="32">
        <v>12191</v>
      </c>
      <c r="I13" s="32">
        <v>3972</v>
      </c>
      <c r="J13" s="32">
        <v>1199</v>
      </c>
      <c r="K13" s="33">
        <v>373245</v>
      </c>
    </row>
    <row r="14" spans="1:11" s="30" customFormat="1" ht="20.25">
      <c r="A14" s="34"/>
      <c r="B14" s="32" t="s">
        <v>6</v>
      </c>
      <c r="C14" s="32">
        <v>7672</v>
      </c>
      <c r="D14" s="32">
        <v>925259</v>
      </c>
      <c r="E14" s="32">
        <v>4</v>
      </c>
      <c r="F14" s="32">
        <v>21012</v>
      </c>
      <c r="G14" s="32">
        <v>3952</v>
      </c>
      <c r="H14" s="32">
        <v>3902</v>
      </c>
      <c r="I14" s="32">
        <v>1404</v>
      </c>
      <c r="J14" s="32">
        <v>976</v>
      </c>
      <c r="K14" s="33">
        <v>964181</v>
      </c>
    </row>
    <row r="15" spans="1:11" s="30" customFormat="1" ht="20.25">
      <c r="A15" s="34"/>
      <c r="B15" s="32" t="s">
        <v>20</v>
      </c>
      <c r="C15" s="32">
        <v>3115</v>
      </c>
      <c r="D15" s="32">
        <v>4846</v>
      </c>
      <c r="E15" s="32">
        <v>65</v>
      </c>
      <c r="F15" s="32">
        <v>11815</v>
      </c>
      <c r="G15" s="32">
        <v>374</v>
      </c>
      <c r="H15" s="32">
        <v>568</v>
      </c>
      <c r="I15" s="32">
        <v>0</v>
      </c>
      <c r="J15" s="32">
        <v>0</v>
      </c>
      <c r="K15" s="33">
        <v>20783</v>
      </c>
    </row>
    <row r="16" spans="1:11" s="30" customFormat="1" ht="20.25">
      <c r="A16" s="34"/>
      <c r="B16" s="32" t="s">
        <v>8</v>
      </c>
      <c r="C16" s="32">
        <v>0</v>
      </c>
      <c r="D16" s="32">
        <v>6</v>
      </c>
      <c r="E16" s="32">
        <v>0</v>
      </c>
      <c r="F16" s="32">
        <v>0</v>
      </c>
      <c r="G16" s="32">
        <v>0</v>
      </c>
      <c r="H16" s="32">
        <v>0</v>
      </c>
      <c r="I16" s="32">
        <v>0</v>
      </c>
      <c r="J16" s="32">
        <v>0</v>
      </c>
      <c r="K16" s="33">
        <v>6</v>
      </c>
    </row>
    <row r="17" spans="1:11" s="30" customFormat="1" ht="20.25">
      <c r="A17" s="34"/>
      <c r="B17" s="32" t="s">
        <v>9</v>
      </c>
      <c r="C17" s="32">
        <v>0</v>
      </c>
      <c r="D17" s="32">
        <v>2176</v>
      </c>
      <c r="E17" s="32">
        <v>26</v>
      </c>
      <c r="F17" s="32">
        <v>0</v>
      </c>
      <c r="G17" s="32">
        <v>119</v>
      </c>
      <c r="H17" s="32">
        <v>0</v>
      </c>
      <c r="I17" s="32">
        <v>0</v>
      </c>
      <c r="J17" s="32">
        <v>0</v>
      </c>
      <c r="K17" s="33">
        <v>2321</v>
      </c>
    </row>
    <row r="18" spans="1:11" s="30" customFormat="1" ht="20.25">
      <c r="A18" s="34"/>
      <c r="B18" s="32" t="s">
        <v>10</v>
      </c>
      <c r="C18" s="32">
        <v>33</v>
      </c>
      <c r="D18" s="32">
        <v>743</v>
      </c>
      <c r="E18" s="32">
        <v>0</v>
      </c>
      <c r="F18" s="32">
        <v>452</v>
      </c>
      <c r="G18" s="32">
        <v>73</v>
      </c>
      <c r="H18" s="32">
        <v>444</v>
      </c>
      <c r="I18" s="32">
        <v>136</v>
      </c>
      <c r="J18" s="32">
        <v>0</v>
      </c>
      <c r="K18" s="33">
        <v>1881</v>
      </c>
    </row>
    <row r="19" spans="1:11" s="30" customFormat="1" ht="20.25">
      <c r="A19" s="34"/>
      <c r="B19" s="32" t="s">
        <v>11</v>
      </c>
      <c r="C19" s="32">
        <v>0</v>
      </c>
      <c r="D19" s="32">
        <v>582</v>
      </c>
      <c r="E19" s="32">
        <v>0</v>
      </c>
      <c r="F19" s="32">
        <v>0</v>
      </c>
      <c r="G19" s="32">
        <v>0</v>
      </c>
      <c r="H19" s="32">
        <v>0</v>
      </c>
      <c r="I19" s="32">
        <v>0</v>
      </c>
      <c r="J19" s="32">
        <v>0</v>
      </c>
      <c r="K19" s="33">
        <v>582</v>
      </c>
    </row>
    <row r="20" spans="1:11" s="30" customFormat="1" ht="20.25">
      <c r="A20" s="34"/>
      <c r="B20" s="32" t="s">
        <v>12</v>
      </c>
      <c r="C20" s="32">
        <v>1457</v>
      </c>
      <c r="D20" s="32">
        <v>30672</v>
      </c>
      <c r="E20" s="32">
        <v>964</v>
      </c>
      <c r="F20" s="32">
        <v>381113</v>
      </c>
      <c r="G20" s="32">
        <v>21</v>
      </c>
      <c r="H20" s="32">
        <v>1886</v>
      </c>
      <c r="I20" s="32">
        <v>0</v>
      </c>
      <c r="J20" s="32">
        <v>0</v>
      </c>
      <c r="K20" s="33">
        <v>416113</v>
      </c>
    </row>
    <row r="21" spans="1:11" s="30" customFormat="1" ht="20.25">
      <c r="A21" s="34"/>
      <c r="B21" s="32" t="s">
        <v>13</v>
      </c>
      <c r="C21" s="32">
        <v>22813</v>
      </c>
      <c r="D21" s="32">
        <v>12105</v>
      </c>
      <c r="E21" s="32">
        <v>1</v>
      </c>
      <c r="F21" s="32">
        <v>33</v>
      </c>
      <c r="G21" s="32">
        <v>5</v>
      </c>
      <c r="H21" s="32">
        <v>15</v>
      </c>
      <c r="I21" s="32">
        <v>0</v>
      </c>
      <c r="J21" s="32">
        <v>0</v>
      </c>
      <c r="K21" s="33">
        <v>34972</v>
      </c>
    </row>
    <row r="22" spans="1:11" s="30" customFormat="1" ht="20.25">
      <c r="A22" s="34"/>
      <c r="B22" s="32" t="s">
        <v>14</v>
      </c>
      <c r="C22" s="32">
        <v>0</v>
      </c>
      <c r="D22" s="32">
        <v>1902</v>
      </c>
      <c r="E22" s="32">
        <v>0</v>
      </c>
      <c r="F22" s="32">
        <v>0</v>
      </c>
      <c r="G22" s="32">
        <v>0</v>
      </c>
      <c r="H22" s="32">
        <v>9</v>
      </c>
      <c r="I22" s="32">
        <v>0</v>
      </c>
      <c r="J22" s="32">
        <v>0</v>
      </c>
      <c r="K22" s="33">
        <v>1911</v>
      </c>
    </row>
    <row r="23" spans="1:11" s="30" customFormat="1" ht="20.25">
      <c r="A23" s="34"/>
      <c r="B23" s="32" t="s">
        <v>15</v>
      </c>
      <c r="C23" s="32">
        <v>0</v>
      </c>
      <c r="D23" s="32">
        <v>2150</v>
      </c>
      <c r="E23" s="32">
        <v>0</v>
      </c>
      <c r="F23" s="32">
        <v>10</v>
      </c>
      <c r="G23" s="32">
        <v>0</v>
      </c>
      <c r="H23" s="32">
        <v>0</v>
      </c>
      <c r="I23" s="32">
        <v>0</v>
      </c>
      <c r="J23" s="32">
        <v>0</v>
      </c>
      <c r="K23" s="33">
        <v>2160</v>
      </c>
    </row>
    <row r="24" spans="1:11" s="30" customFormat="1" ht="20.25">
      <c r="A24" s="34"/>
      <c r="B24" s="32" t="s">
        <v>16</v>
      </c>
      <c r="C24" s="32">
        <v>0</v>
      </c>
      <c r="D24" s="32">
        <v>0</v>
      </c>
      <c r="E24" s="32">
        <v>0</v>
      </c>
      <c r="F24" s="32">
        <v>2</v>
      </c>
      <c r="G24" s="32">
        <v>0</v>
      </c>
      <c r="H24" s="32">
        <v>0</v>
      </c>
      <c r="I24" s="32">
        <v>0</v>
      </c>
      <c r="J24" s="32">
        <v>0</v>
      </c>
      <c r="K24" s="33">
        <v>2</v>
      </c>
    </row>
    <row r="25" spans="1:11" s="30" customFormat="1" ht="20.25">
      <c r="A25" s="35"/>
      <c r="B25" s="40" t="s">
        <v>17</v>
      </c>
      <c r="C25" s="40">
        <v>50773</v>
      </c>
      <c r="D25" s="40">
        <v>1292108</v>
      </c>
      <c r="E25" s="40">
        <v>4118</v>
      </c>
      <c r="F25" s="40">
        <v>432054</v>
      </c>
      <c r="G25" s="40">
        <v>12402</v>
      </c>
      <c r="H25" s="40">
        <v>19015</v>
      </c>
      <c r="I25" s="40">
        <v>5512</v>
      </c>
      <c r="J25" s="40">
        <v>2175</v>
      </c>
      <c r="K25" s="36">
        <v>1818157</v>
      </c>
    </row>
    <row r="26" spans="1:11" s="30" customFormat="1" ht="20.25">
      <c r="A26" s="33" t="s">
        <v>18</v>
      </c>
      <c r="B26" s="39"/>
      <c r="C26" s="32"/>
      <c r="D26" s="32"/>
      <c r="E26" s="32"/>
      <c r="F26" s="32"/>
      <c r="G26" s="32"/>
      <c r="H26" s="32"/>
      <c r="I26" s="32"/>
      <c r="J26" s="32"/>
      <c r="K26" s="45"/>
    </row>
    <row r="27" spans="1:11" s="30" customFormat="1" ht="20.25">
      <c r="A27" s="34"/>
      <c r="B27" s="32" t="s">
        <v>19</v>
      </c>
      <c r="C27" s="32">
        <v>3289</v>
      </c>
      <c r="D27" s="32">
        <v>56450</v>
      </c>
      <c r="E27" s="32">
        <v>181</v>
      </c>
      <c r="F27" s="32">
        <v>9609</v>
      </c>
      <c r="G27" s="32">
        <v>6495</v>
      </c>
      <c r="H27" s="32">
        <v>4149</v>
      </c>
      <c r="I27" s="32">
        <v>0</v>
      </c>
      <c r="J27" s="32">
        <v>120</v>
      </c>
      <c r="K27" s="33">
        <v>80293</v>
      </c>
    </row>
    <row r="28" spans="1:11" s="30" customFormat="1" ht="20.25">
      <c r="A28" s="34"/>
      <c r="B28" s="32" t="s">
        <v>6</v>
      </c>
      <c r="C28" s="32">
        <v>0</v>
      </c>
      <c r="D28" s="32">
        <v>56386</v>
      </c>
      <c r="E28" s="32">
        <v>0</v>
      </c>
      <c r="F28" s="32">
        <v>5495</v>
      </c>
      <c r="G28" s="32">
        <v>1988</v>
      </c>
      <c r="H28" s="32">
        <v>420</v>
      </c>
      <c r="I28" s="32">
        <v>0</v>
      </c>
      <c r="J28" s="32">
        <v>0</v>
      </c>
      <c r="K28" s="33">
        <v>64289</v>
      </c>
    </row>
    <row r="29" spans="1:11" s="30" customFormat="1" ht="20.25">
      <c r="A29" s="34"/>
      <c r="B29" s="32" t="s">
        <v>20</v>
      </c>
      <c r="C29" s="32">
        <v>0</v>
      </c>
      <c r="D29" s="32">
        <v>1819</v>
      </c>
      <c r="E29" s="32">
        <v>0</v>
      </c>
      <c r="F29" s="32">
        <v>1529</v>
      </c>
      <c r="G29" s="32">
        <v>0</v>
      </c>
      <c r="H29" s="32">
        <v>13</v>
      </c>
      <c r="I29" s="32">
        <v>0</v>
      </c>
      <c r="J29" s="32">
        <v>0</v>
      </c>
      <c r="K29" s="33">
        <v>3361</v>
      </c>
    </row>
    <row r="30" spans="1:11" s="30" customFormat="1" ht="20.25">
      <c r="A30" s="34"/>
      <c r="B30" s="32" t="s">
        <v>8</v>
      </c>
      <c r="C30" s="32">
        <v>0</v>
      </c>
      <c r="D30" s="32">
        <v>0</v>
      </c>
      <c r="E30" s="32">
        <v>0</v>
      </c>
      <c r="F30" s="32">
        <v>0</v>
      </c>
      <c r="G30" s="32">
        <v>0</v>
      </c>
      <c r="H30" s="32">
        <v>0</v>
      </c>
      <c r="I30" s="32">
        <v>0</v>
      </c>
      <c r="J30" s="32">
        <v>0</v>
      </c>
      <c r="K30" s="33">
        <v>0</v>
      </c>
    </row>
    <row r="31" spans="1:11" s="30" customFormat="1" ht="20.25">
      <c r="A31" s="34"/>
      <c r="B31" s="32" t="s">
        <v>9</v>
      </c>
      <c r="C31" s="32">
        <v>0</v>
      </c>
      <c r="D31" s="32">
        <v>4</v>
      </c>
      <c r="E31" s="32">
        <v>0</v>
      </c>
      <c r="F31" s="32">
        <v>0</v>
      </c>
      <c r="G31" s="32">
        <v>0</v>
      </c>
      <c r="H31" s="32">
        <v>0</v>
      </c>
      <c r="I31" s="32">
        <v>0</v>
      </c>
      <c r="J31" s="32">
        <v>0</v>
      </c>
      <c r="K31" s="33">
        <v>4</v>
      </c>
    </row>
    <row r="32" spans="1:11" s="30" customFormat="1" ht="20.25">
      <c r="A32" s="34"/>
      <c r="B32" s="32" t="s">
        <v>10</v>
      </c>
      <c r="C32" s="32">
        <v>0</v>
      </c>
      <c r="D32" s="32">
        <v>153</v>
      </c>
      <c r="E32" s="32">
        <v>0</v>
      </c>
      <c r="F32" s="32">
        <v>312</v>
      </c>
      <c r="G32" s="32">
        <v>0</v>
      </c>
      <c r="H32" s="32">
        <v>0</v>
      </c>
      <c r="I32" s="32">
        <v>0</v>
      </c>
      <c r="J32" s="32">
        <v>0</v>
      </c>
      <c r="K32" s="33">
        <v>465</v>
      </c>
    </row>
    <row r="33" spans="1:11" s="30" customFormat="1" ht="20.25">
      <c r="A33" s="34"/>
      <c r="B33" s="32" t="s">
        <v>11</v>
      </c>
      <c r="C33" s="32">
        <v>0</v>
      </c>
      <c r="D33" s="32">
        <v>1</v>
      </c>
      <c r="E33" s="32">
        <v>0</v>
      </c>
      <c r="F33" s="32">
        <v>0</v>
      </c>
      <c r="G33" s="32">
        <v>0</v>
      </c>
      <c r="H33" s="32">
        <v>0</v>
      </c>
      <c r="I33" s="32">
        <v>0</v>
      </c>
      <c r="J33" s="32">
        <v>0</v>
      </c>
      <c r="K33" s="33">
        <v>1</v>
      </c>
    </row>
    <row r="34" spans="1:11" s="30" customFormat="1" ht="20.25">
      <c r="A34" s="34"/>
      <c r="B34" s="32" t="s">
        <v>12</v>
      </c>
      <c r="C34" s="32">
        <v>485</v>
      </c>
      <c r="D34" s="32">
        <v>365</v>
      </c>
      <c r="E34" s="32">
        <v>50</v>
      </c>
      <c r="F34" s="32">
        <v>252</v>
      </c>
      <c r="G34" s="32">
        <v>0</v>
      </c>
      <c r="H34" s="32">
        <v>213</v>
      </c>
      <c r="I34" s="32">
        <v>0</v>
      </c>
      <c r="J34" s="32">
        <v>0</v>
      </c>
      <c r="K34" s="33">
        <v>1365</v>
      </c>
    </row>
    <row r="35" spans="1:11" s="30" customFormat="1" ht="20.25">
      <c r="A35" s="34"/>
      <c r="B35" s="32" t="s">
        <v>13</v>
      </c>
      <c r="C35" s="32">
        <v>0</v>
      </c>
      <c r="D35" s="32">
        <v>724</v>
      </c>
      <c r="E35" s="32">
        <v>0</v>
      </c>
      <c r="F35" s="32">
        <v>317</v>
      </c>
      <c r="G35" s="32">
        <v>0</v>
      </c>
      <c r="H35" s="32">
        <v>0</v>
      </c>
      <c r="I35" s="32">
        <v>0</v>
      </c>
      <c r="J35" s="32">
        <v>0</v>
      </c>
      <c r="K35" s="33">
        <v>1041</v>
      </c>
    </row>
    <row r="36" spans="1:11" s="30" customFormat="1" ht="20.25">
      <c r="A36" s="34"/>
      <c r="B36" s="32" t="s">
        <v>14</v>
      </c>
      <c r="C36" s="32">
        <v>0</v>
      </c>
      <c r="D36" s="32">
        <v>31</v>
      </c>
      <c r="E36" s="32">
        <v>0</v>
      </c>
      <c r="F36" s="32">
        <v>0</v>
      </c>
      <c r="G36" s="32">
        <v>0</v>
      </c>
      <c r="H36" s="32">
        <v>0</v>
      </c>
      <c r="I36" s="32">
        <v>0</v>
      </c>
      <c r="J36" s="32">
        <v>0</v>
      </c>
      <c r="K36" s="33">
        <v>31</v>
      </c>
    </row>
    <row r="37" spans="1:11" s="30" customFormat="1" ht="20.25">
      <c r="A37" s="34"/>
      <c r="B37" s="32" t="s">
        <v>15</v>
      </c>
      <c r="C37" s="32">
        <v>0</v>
      </c>
      <c r="D37" s="32">
        <v>166</v>
      </c>
      <c r="E37" s="32">
        <v>0</v>
      </c>
      <c r="F37" s="32">
        <v>0</v>
      </c>
      <c r="G37" s="32">
        <v>0</v>
      </c>
      <c r="H37" s="32">
        <v>0</v>
      </c>
      <c r="I37" s="32">
        <v>0</v>
      </c>
      <c r="J37" s="32">
        <v>0</v>
      </c>
      <c r="K37" s="33">
        <v>166</v>
      </c>
    </row>
    <row r="38" spans="1:11" s="30" customFormat="1" ht="20.25">
      <c r="A38" s="34"/>
      <c r="B38" s="32" t="s">
        <v>16</v>
      </c>
      <c r="C38" s="32">
        <v>0</v>
      </c>
      <c r="D38" s="32">
        <v>0</v>
      </c>
      <c r="E38" s="32">
        <v>0</v>
      </c>
      <c r="F38" s="32">
        <v>0</v>
      </c>
      <c r="G38" s="32">
        <v>0</v>
      </c>
      <c r="H38" s="32">
        <v>0</v>
      </c>
      <c r="I38" s="32">
        <v>0</v>
      </c>
      <c r="J38" s="32">
        <v>0</v>
      </c>
      <c r="K38" s="33">
        <v>0</v>
      </c>
    </row>
    <row r="39" spans="1:11" s="30" customFormat="1" ht="20.25">
      <c r="A39" s="35"/>
      <c r="B39" s="40" t="s">
        <v>17</v>
      </c>
      <c r="C39" s="40">
        <v>3774</v>
      </c>
      <c r="D39" s="40">
        <v>116099</v>
      </c>
      <c r="E39" s="40">
        <v>231</v>
      </c>
      <c r="F39" s="40">
        <v>17514</v>
      </c>
      <c r="G39" s="40">
        <v>8483</v>
      </c>
      <c r="H39" s="40">
        <v>4795</v>
      </c>
      <c r="I39" s="40">
        <v>0</v>
      </c>
      <c r="J39" s="40">
        <v>120</v>
      </c>
      <c r="K39" s="36">
        <v>151016</v>
      </c>
    </row>
    <row r="40" spans="1:11" s="30" customFormat="1" ht="13.5" customHeight="1">
      <c r="A40" s="53"/>
      <c r="B40" s="54"/>
      <c r="C40" s="54"/>
      <c r="D40" s="54"/>
      <c r="E40" s="54"/>
      <c r="F40" s="54"/>
      <c r="G40" s="54"/>
      <c r="H40" s="54"/>
      <c r="I40" s="54"/>
      <c r="J40" s="54"/>
      <c r="K40" s="55"/>
    </row>
    <row r="41" spans="1:11" s="30" customFormat="1" ht="20.25">
      <c r="A41" s="36" t="s">
        <v>40</v>
      </c>
      <c r="B41" s="41"/>
      <c r="C41" s="36">
        <v>54547</v>
      </c>
      <c r="D41" s="36">
        <v>1408207</v>
      </c>
      <c r="E41" s="36">
        <v>4349</v>
      </c>
      <c r="F41" s="36">
        <v>449568</v>
      </c>
      <c r="G41" s="36">
        <v>20885</v>
      </c>
      <c r="H41" s="36">
        <v>23810</v>
      </c>
      <c r="I41" s="36">
        <v>5512</v>
      </c>
      <c r="J41" s="36">
        <v>2295</v>
      </c>
      <c r="K41" s="36">
        <v>1969173</v>
      </c>
    </row>
    <row r="42" spans="1:11" s="30" customFormat="1" ht="16.5">
      <c r="A42" s="56"/>
      <c r="C42" s="56"/>
      <c r="D42" s="56"/>
      <c r="E42" s="56"/>
      <c r="F42" s="56"/>
      <c r="G42" s="56"/>
      <c r="H42" s="56"/>
      <c r="I42" s="56"/>
      <c r="J42" s="56"/>
      <c r="K42" s="56"/>
    </row>
    <row r="43" s="30" customFormat="1" ht="16.5">
      <c r="B43" s="42" t="s">
        <v>30</v>
      </c>
    </row>
    <row r="44" spans="2:10" ht="38.25" customHeight="1">
      <c r="B44" s="295"/>
      <c r="C44" s="295"/>
      <c r="D44" s="295"/>
      <c r="E44" s="295"/>
      <c r="F44" s="295"/>
      <c r="G44" s="295"/>
      <c r="H44" s="295"/>
      <c r="I44" s="295"/>
      <c r="J44" s="295"/>
    </row>
  </sheetData>
  <sheetProtection/>
  <mergeCells count="1">
    <mergeCell ref="B44:J44"/>
  </mergeCells>
  <printOptions/>
  <pageMargins left="0.25" right="0.25" top="0.345" bottom="0.75" header="0.3" footer="0.3"/>
  <pageSetup fitToHeight="1" fitToWidth="1" horizontalDpi="600" verticalDpi="600" orientation="landscape" scale="54"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7:O24"/>
  <sheetViews>
    <sheetView showGridLines="0" view="pageLayout" zoomScale="85" zoomScalePageLayoutView="85" workbookViewId="0" topLeftCell="A1">
      <selection activeCell="C27" sqref="C27"/>
    </sheetView>
  </sheetViews>
  <sheetFormatPr defaultColWidth="9.140625" defaultRowHeight="15"/>
  <cols>
    <col min="1" max="1" width="36.00390625" style="0" customWidth="1"/>
    <col min="2" max="2" width="17.28125" style="0" customWidth="1"/>
    <col min="3" max="3" width="7.00390625" style="0" customWidth="1"/>
    <col min="4" max="4" width="20.00390625" style="0" customWidth="1"/>
    <col min="5" max="5" width="7.8515625" style="0" customWidth="1"/>
    <col min="6" max="6" width="17.7109375" style="0" customWidth="1"/>
    <col min="7" max="7" width="8.57421875" style="0" customWidth="1"/>
    <col min="8" max="8" width="18.140625" style="0" customWidth="1"/>
    <col min="9" max="9" width="6.8515625" style="0" customWidth="1"/>
    <col min="10" max="10" width="17.7109375" style="0" customWidth="1"/>
    <col min="11" max="15" width="15.00390625" style="0" customWidth="1"/>
  </cols>
  <sheetData>
    <row r="6" ht="23.25" customHeight="1"/>
    <row r="7" spans="1:10" ht="18">
      <c r="A7" s="300" t="s">
        <v>83</v>
      </c>
      <c r="B7" s="300"/>
      <c r="C7" s="300"/>
      <c r="D7" s="300"/>
      <c r="E7" s="300"/>
      <c r="F7" s="300"/>
      <c r="G7" s="300"/>
      <c r="H7" s="300"/>
      <c r="I7" s="300"/>
      <c r="J7" s="300"/>
    </row>
    <row r="9" spans="1:12" ht="21">
      <c r="A9" s="300" t="s">
        <v>187</v>
      </c>
      <c r="B9" s="300"/>
      <c r="C9" s="300"/>
      <c r="D9" s="300"/>
      <c r="E9" s="300"/>
      <c r="F9" s="300"/>
      <c r="G9" s="300"/>
      <c r="H9" s="300"/>
      <c r="I9" s="300"/>
      <c r="J9" s="300"/>
      <c r="K9" s="60"/>
      <c r="L9" s="60"/>
    </row>
    <row r="10" spans="1:12" ht="15.75">
      <c r="A10" s="301" t="s">
        <v>188</v>
      </c>
      <c r="B10" s="302"/>
      <c r="C10" s="302"/>
      <c r="D10" s="302"/>
      <c r="E10" s="302"/>
      <c r="F10" s="302"/>
      <c r="G10" s="302"/>
      <c r="H10" s="302"/>
      <c r="I10" s="302"/>
      <c r="J10" s="302"/>
      <c r="K10" s="59"/>
      <c r="L10" s="59"/>
    </row>
    <row r="11" spans="1:10" ht="15.75" thickBot="1">
      <c r="A11" s="142"/>
      <c r="B11" s="142"/>
      <c r="C11" s="142"/>
      <c r="D11" s="142"/>
      <c r="E11" s="142"/>
      <c r="F11" s="142"/>
      <c r="G11" s="142"/>
      <c r="H11" s="142"/>
      <c r="I11" s="142"/>
      <c r="J11" s="142"/>
    </row>
    <row r="12" spans="1:10" s="121" customFormat="1" ht="45.75" thickTop="1">
      <c r="A12" s="141"/>
      <c r="B12" s="140" t="s">
        <v>42</v>
      </c>
      <c r="C12" s="140"/>
      <c r="D12" s="140" t="s">
        <v>43</v>
      </c>
      <c r="F12" s="140" t="s">
        <v>44</v>
      </c>
      <c r="H12" s="140" t="s">
        <v>45</v>
      </c>
      <c r="I12" s="140"/>
      <c r="J12" s="140" t="s">
        <v>46</v>
      </c>
    </row>
    <row r="13" spans="1:10" ht="15">
      <c r="A13" s="64" t="s">
        <v>47</v>
      </c>
      <c r="B13" s="65">
        <f>AVERAGE('[1]SMS_Tbl_06'!G1:G1293)</f>
        <v>100903.08008641006</v>
      </c>
      <c r="C13" s="65"/>
      <c r="D13" s="65">
        <f>AVERAGE('[1]SMS_Tbl_06'!F2:F1293)</f>
        <v>79596.97513747054</v>
      </c>
      <c r="E13" s="139"/>
      <c r="F13" s="65">
        <f>AVERAGE('[1]SMS_Tbl_06'!D2:D1293)</f>
        <v>8247.458641005498</v>
      </c>
      <c r="G13" s="139"/>
      <c r="H13" s="65">
        <f>AVERAGE('[1]SMS_Tbl_06'!E2:E1293)</f>
        <v>13058.646307934016</v>
      </c>
      <c r="I13" s="66"/>
      <c r="J13" s="65">
        <f>AVERAGE('[1]SMS_Tbl_06'!H2:H1293)</f>
        <v>106043.97047132754</v>
      </c>
    </row>
    <row r="14" spans="1:10" ht="17.25">
      <c r="A14" s="67" t="s">
        <v>48</v>
      </c>
      <c r="B14" s="65">
        <f>MEDIAN('[1]SMS_Tbl_06'!G2:G1293)</f>
        <v>37765</v>
      </c>
      <c r="C14" s="65"/>
      <c r="D14" s="65">
        <f>MEDIAN('[1]SMS_Tbl_06'!F2:F1293)</f>
        <v>30250</v>
      </c>
      <c r="F14" s="65">
        <f>MEDIAN('[1]SMS_Tbl_06'!D2:D1293)</f>
        <v>0</v>
      </c>
      <c r="H14" s="65">
        <f>MEDIAN('[1]SMS_Tbl_06'!E2:E1293)</f>
        <v>0</v>
      </c>
      <c r="I14" s="65"/>
      <c r="J14" s="65">
        <f>MEDIAN('[1]SMS_Tbl_06'!H2:H1293)</f>
        <v>47700</v>
      </c>
    </row>
    <row r="15" spans="1:10" ht="15">
      <c r="A15" s="67" t="s">
        <v>17</v>
      </c>
      <c r="B15" s="65">
        <f>SUM('[1]SMS_Tbl_06'!G2:G1293)</f>
        <v>128449620.95</v>
      </c>
      <c r="C15" s="65"/>
      <c r="D15" s="65">
        <f>SUM('[1]SMS_Tbl_06'!F2:F1293)</f>
        <v>101326949.35</v>
      </c>
      <c r="F15" s="65">
        <f>SUM('[1]SMS_Tbl_06'!D2:D1293)</f>
        <v>10499014.85</v>
      </c>
      <c r="H15" s="65">
        <f>SUM('[1]SMS_Tbl_06'!E2:E1293)</f>
        <v>16623656.750000002</v>
      </c>
      <c r="I15" s="65"/>
      <c r="J15" s="65">
        <f>SUM('[1]SMS_Tbl_06'!H2:H1293)</f>
        <v>134993974.40999997</v>
      </c>
    </row>
    <row r="16" spans="1:10" ht="15.75" thickBot="1">
      <c r="A16" s="68" t="s">
        <v>49</v>
      </c>
      <c r="B16" s="69" t="e">
        <f>COUNTIF('[1]SMS_Tbl_06'!G2:G1293,"&gt;0")</f>
        <v>#VALUE!</v>
      </c>
      <c r="C16" s="69"/>
      <c r="D16" s="69" t="e">
        <f>COUNTIF('[1]SMS_Tbl_06'!F2:F1293,"&gt;0")</f>
        <v>#VALUE!</v>
      </c>
      <c r="E16" s="138"/>
      <c r="F16" s="69" t="e">
        <f>COUNTIF('[1]SMS_Tbl_06'!D2:D1293,"&gt;0")</f>
        <v>#VALUE!</v>
      </c>
      <c r="G16" s="138"/>
      <c r="H16" s="69" t="e">
        <f>COUNTIF('[1]SMS_Tbl_06'!E2:E1293,"&gt;0")</f>
        <v>#VALUE!</v>
      </c>
      <c r="I16" s="69"/>
      <c r="J16" s="69" t="e">
        <f>COUNTIF('[1]SMS_Tbl_06'!H2:H1293,"&gt;0")</f>
        <v>#VALUE!</v>
      </c>
    </row>
    <row r="18" spans="1:12" ht="35.25" customHeight="1">
      <c r="A18" s="298" t="s">
        <v>169</v>
      </c>
      <c r="B18" s="299"/>
      <c r="C18" s="299"/>
      <c r="D18" s="299"/>
      <c r="E18" s="299"/>
      <c r="F18" s="299"/>
      <c r="G18" s="299"/>
      <c r="H18" s="299"/>
      <c r="I18" s="299"/>
      <c r="J18" s="299"/>
      <c r="K18" s="121"/>
      <c r="L18" s="121"/>
    </row>
    <row r="19" spans="1:15" ht="34.5" customHeight="1">
      <c r="A19" s="298" t="s">
        <v>218</v>
      </c>
      <c r="B19" s="298"/>
      <c r="C19" s="298"/>
      <c r="D19" s="298"/>
      <c r="E19" s="298"/>
      <c r="F19" s="298"/>
      <c r="G19" s="298"/>
      <c r="H19" s="298"/>
      <c r="I19" s="298"/>
      <c r="J19" s="298"/>
      <c r="K19" s="303"/>
      <c r="L19" s="304"/>
      <c r="M19" s="304"/>
      <c r="N19" s="304"/>
      <c r="O19" s="304"/>
    </row>
    <row r="20" spans="1:10" ht="30.75" customHeight="1">
      <c r="A20" s="298" t="s">
        <v>82</v>
      </c>
      <c r="B20" s="299"/>
      <c r="C20" s="299"/>
      <c r="D20" s="299"/>
      <c r="E20" s="299"/>
      <c r="F20" s="299"/>
      <c r="G20" s="299"/>
      <c r="H20" s="299"/>
      <c r="I20" s="299"/>
      <c r="J20" s="299"/>
    </row>
    <row r="21" ht="26.25" customHeight="1"/>
    <row r="24" spans="1:10" ht="15">
      <c r="A24" s="298"/>
      <c r="B24" s="299"/>
      <c r="C24" s="299"/>
      <c r="D24" s="299"/>
      <c r="E24" s="299"/>
      <c r="F24" s="299"/>
      <c r="G24" s="299"/>
      <c r="H24" s="299"/>
      <c r="I24" s="299"/>
      <c r="J24" s="299"/>
    </row>
  </sheetData>
  <sheetProtection/>
  <mergeCells count="8">
    <mergeCell ref="K19:O19"/>
    <mergeCell ref="A20:J20"/>
    <mergeCell ref="A24:J24"/>
    <mergeCell ref="A7:J7"/>
    <mergeCell ref="A9:J9"/>
    <mergeCell ref="A10:J10"/>
    <mergeCell ref="A18:J18"/>
    <mergeCell ref="A19:J19"/>
  </mergeCells>
  <printOptions/>
  <pageMargins left="0.25" right="0.25" top="0.26125" bottom="0.75" header="0.3" footer="0.3"/>
  <pageSetup fitToHeight="1" fitToWidth="1" horizontalDpi="600" verticalDpi="600" orientation="landscape" scale="5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5:Q33"/>
  <sheetViews>
    <sheetView showGridLines="0" view="pageLayout" zoomScale="85" zoomScalePageLayoutView="85" workbookViewId="0" topLeftCell="A7">
      <selection activeCell="A29" sqref="A29:O29"/>
    </sheetView>
  </sheetViews>
  <sheetFormatPr defaultColWidth="3.421875" defaultRowHeight="15"/>
  <cols>
    <col min="1" max="1" width="1.57421875" style="0" customWidth="1"/>
    <col min="2" max="2" width="37.28125" style="0" customWidth="1"/>
    <col min="3" max="3" width="10.28125" style="0" customWidth="1"/>
    <col min="4" max="4" width="1.8515625" style="0" customWidth="1"/>
    <col min="5" max="5" width="16.28125" style="71" customWidth="1"/>
    <col min="6" max="6" width="2.421875" style="71" customWidth="1"/>
    <col min="7" max="7" width="19.00390625" style="71" customWidth="1"/>
    <col min="8" max="8" width="2.28125" style="72" customWidth="1"/>
    <col min="9" max="9" width="19.28125" style="71" customWidth="1"/>
    <col min="10" max="10" width="1.7109375" style="71" customWidth="1"/>
    <col min="11" max="11" width="19.28125" style="71" customWidth="1"/>
    <col min="12" max="12" width="1.8515625" style="73" customWidth="1"/>
    <col min="13" max="13" width="16.28125" style="71" customWidth="1"/>
    <col min="14" max="14" width="1.8515625" style="73" customWidth="1"/>
    <col min="15" max="15" width="15.7109375" style="71" customWidth="1"/>
  </cols>
  <sheetData>
    <row r="1" ht="15"/>
    <row r="2" ht="15"/>
    <row r="3" ht="15"/>
    <row r="4" ht="52.5" customHeight="1"/>
    <row r="5" spans="1:15" ht="18">
      <c r="A5" s="300" t="s">
        <v>83</v>
      </c>
      <c r="B5" s="300"/>
      <c r="C5" s="300"/>
      <c r="D5" s="300"/>
      <c r="E5" s="300"/>
      <c r="F5" s="300"/>
      <c r="G5" s="300"/>
      <c r="H5" s="300"/>
      <c r="I5" s="300"/>
      <c r="J5" s="300"/>
      <c r="K5" s="300"/>
      <c r="L5" s="300"/>
      <c r="M5" s="300"/>
      <c r="N5" s="300"/>
      <c r="O5" s="300"/>
    </row>
    <row r="6" spans="1:15" ht="12" customHeight="1">
      <c r="A6" s="60"/>
      <c r="B6" s="60"/>
      <c r="C6" s="60"/>
      <c r="D6" s="60"/>
      <c r="E6" s="60"/>
      <c r="F6" s="60"/>
      <c r="G6" s="60"/>
      <c r="H6" s="60"/>
      <c r="I6" s="60"/>
      <c r="J6" s="60"/>
      <c r="K6" s="60"/>
      <c r="L6" s="60"/>
      <c r="M6" s="60"/>
      <c r="N6" s="60"/>
      <c r="O6" s="60"/>
    </row>
    <row r="7" spans="2:15" ht="20.25" customHeight="1">
      <c r="B7" s="74" t="s">
        <v>189</v>
      </c>
      <c r="C7" s="75"/>
      <c r="D7" s="75"/>
      <c r="E7" s="76"/>
      <c r="F7" s="76"/>
      <c r="G7" s="76"/>
      <c r="H7" s="77"/>
      <c r="I7" s="76"/>
      <c r="J7" s="76"/>
      <c r="K7" s="76"/>
      <c r="L7" s="76"/>
      <c r="M7" s="76"/>
      <c r="N7" s="76"/>
      <c r="O7" s="76"/>
    </row>
    <row r="8" spans="1:15" ht="15.75" thickBot="1">
      <c r="A8" s="138"/>
      <c r="B8" s="138"/>
      <c r="C8" s="138"/>
      <c r="D8" s="138"/>
      <c r="E8" s="152"/>
      <c r="F8" s="152"/>
      <c r="G8" s="152"/>
      <c r="H8" s="154"/>
      <c r="I8" s="152"/>
      <c r="J8" s="152"/>
      <c r="K8" s="152"/>
      <c r="L8" s="153"/>
      <c r="M8" s="152"/>
      <c r="N8" s="153"/>
      <c r="O8" s="152"/>
    </row>
    <row r="9" spans="1:15" s="83" customFormat="1" ht="76.5">
      <c r="A9" s="78"/>
      <c r="B9" s="78" t="s">
        <v>32</v>
      </c>
      <c r="C9" s="79" t="s">
        <v>41</v>
      </c>
      <c r="D9" s="79"/>
      <c r="E9" s="80" t="s">
        <v>42</v>
      </c>
      <c r="F9" s="80"/>
      <c r="G9" s="80" t="s">
        <v>51</v>
      </c>
      <c r="H9" s="82">
        <v>2</v>
      </c>
      <c r="I9" s="80" t="s">
        <v>52</v>
      </c>
      <c r="J9" s="81">
        <v>3</v>
      </c>
      <c r="K9" s="80" t="s">
        <v>53</v>
      </c>
      <c r="L9" s="81">
        <v>3</v>
      </c>
      <c r="M9" s="80" t="s">
        <v>45</v>
      </c>
      <c r="N9" s="82"/>
      <c r="O9" s="80" t="s">
        <v>46</v>
      </c>
    </row>
    <row r="10" spans="2:15" s="52" customFormat="1" ht="15">
      <c r="B10" s="84" t="s">
        <v>33</v>
      </c>
      <c r="C10" s="85">
        <v>25</v>
      </c>
      <c r="D10" s="86"/>
      <c r="E10" s="87">
        <v>2044901.31</v>
      </c>
      <c r="F10" s="88"/>
      <c r="G10" s="87">
        <v>1932736.31</v>
      </c>
      <c r="H10" s="91"/>
      <c r="I10" s="89" t="s">
        <v>54</v>
      </c>
      <c r="J10" s="90"/>
      <c r="K10" s="87">
        <v>21200</v>
      </c>
      <c r="L10" s="91"/>
      <c r="M10" s="87">
        <v>90965</v>
      </c>
      <c r="N10" s="91"/>
      <c r="O10" s="285">
        <v>4338528.54</v>
      </c>
    </row>
    <row r="11" spans="2:15" s="52" customFormat="1" ht="15">
      <c r="B11" s="84" t="s">
        <v>55</v>
      </c>
      <c r="C11" s="85">
        <v>1038</v>
      </c>
      <c r="D11" s="86"/>
      <c r="E11" s="87">
        <v>89210944.74</v>
      </c>
      <c r="F11" s="88"/>
      <c r="G11" s="87">
        <v>73249121.96999998</v>
      </c>
      <c r="H11" s="91"/>
      <c r="I11" s="89" t="s">
        <v>54</v>
      </c>
      <c r="J11" s="90"/>
      <c r="K11" s="87">
        <v>5727561.47</v>
      </c>
      <c r="L11" s="91"/>
      <c r="M11" s="87">
        <v>10234261.3</v>
      </c>
      <c r="N11" s="91"/>
      <c r="O11" s="285">
        <v>97684531.63</v>
      </c>
    </row>
    <row r="12" spans="2:15" s="52" customFormat="1" ht="15">
      <c r="B12" s="84" t="s">
        <v>56</v>
      </c>
      <c r="C12" s="85">
        <v>15</v>
      </c>
      <c r="D12" s="86"/>
      <c r="E12" s="87">
        <v>4447832.85</v>
      </c>
      <c r="F12" s="88"/>
      <c r="G12" s="87">
        <v>4447482.85</v>
      </c>
      <c r="H12" s="91"/>
      <c r="I12" s="89" t="s">
        <v>54</v>
      </c>
      <c r="J12" s="90"/>
      <c r="K12" s="87">
        <v>0</v>
      </c>
      <c r="L12" s="91"/>
      <c r="M12" s="87">
        <v>350</v>
      </c>
      <c r="N12" s="91"/>
      <c r="O12" s="285">
        <v>5027014.98</v>
      </c>
    </row>
    <row r="13" spans="2:15" s="52" customFormat="1" ht="15">
      <c r="B13" s="84" t="s">
        <v>57</v>
      </c>
      <c r="C13" s="85">
        <v>59</v>
      </c>
      <c r="D13" s="86"/>
      <c r="E13" s="87">
        <v>10827046.52</v>
      </c>
      <c r="F13" s="88"/>
      <c r="G13" s="87">
        <v>8577503.07</v>
      </c>
      <c r="H13" s="91"/>
      <c r="I13" s="89" t="s">
        <v>54</v>
      </c>
      <c r="J13" s="90"/>
      <c r="K13" s="87">
        <v>1138995</v>
      </c>
      <c r="L13" s="91"/>
      <c r="M13" s="87">
        <v>1110548.45</v>
      </c>
      <c r="N13" s="91"/>
      <c r="O13" s="285">
        <v>9623594.78</v>
      </c>
    </row>
    <row r="14" spans="2:15" s="52" customFormat="1" ht="15">
      <c r="B14" s="84" t="s">
        <v>37</v>
      </c>
      <c r="C14" s="85">
        <v>95</v>
      </c>
      <c r="D14" s="86"/>
      <c r="E14" s="87">
        <v>14829819.84</v>
      </c>
      <c r="F14" s="88"/>
      <c r="G14" s="87">
        <v>7081806.34</v>
      </c>
      <c r="H14" s="91"/>
      <c r="I14" s="89" t="s">
        <v>54</v>
      </c>
      <c r="J14" s="90"/>
      <c r="K14" s="87">
        <v>2849584.5</v>
      </c>
      <c r="L14" s="91"/>
      <c r="M14" s="87">
        <v>4898429</v>
      </c>
      <c r="N14" s="91"/>
      <c r="O14" s="285">
        <v>12225504.100000001</v>
      </c>
    </row>
    <row r="15" spans="2:15" s="52" customFormat="1" ht="15">
      <c r="B15" s="84" t="s">
        <v>103</v>
      </c>
      <c r="C15" s="85">
        <v>35</v>
      </c>
      <c r="D15" s="86"/>
      <c r="E15" s="87">
        <v>5589832.5</v>
      </c>
      <c r="F15" s="88"/>
      <c r="G15" s="87">
        <v>4563115.62</v>
      </c>
      <c r="H15" s="91"/>
      <c r="I15" s="89" t="s">
        <v>54</v>
      </c>
      <c r="J15" s="90"/>
      <c r="K15" s="87">
        <v>761673.88</v>
      </c>
      <c r="L15" s="91"/>
      <c r="M15" s="87">
        <v>265043</v>
      </c>
      <c r="N15" s="91"/>
      <c r="O15" s="285">
        <v>5121486.3100000005</v>
      </c>
    </row>
    <row r="16" spans="2:15" s="52" customFormat="1" ht="15">
      <c r="B16" s="84" t="s">
        <v>58</v>
      </c>
      <c r="C16" s="85">
        <v>5</v>
      </c>
      <c r="D16" s="86"/>
      <c r="E16" s="87">
        <v>1018847</v>
      </c>
      <c r="F16" s="88"/>
      <c r="G16" s="87">
        <v>1000847</v>
      </c>
      <c r="H16" s="91"/>
      <c r="I16" s="89" t="s">
        <v>54</v>
      </c>
      <c r="J16" s="90"/>
      <c r="K16" s="87">
        <v>0</v>
      </c>
      <c r="L16" s="91"/>
      <c r="M16" s="87">
        <v>18000</v>
      </c>
      <c r="N16" s="91"/>
      <c r="O16" s="285">
        <v>571661.06</v>
      </c>
    </row>
    <row r="17" spans="2:15" s="52" customFormat="1" ht="15">
      <c r="B17" s="84" t="s">
        <v>190</v>
      </c>
      <c r="C17" s="85">
        <v>1</v>
      </c>
      <c r="D17" s="86"/>
      <c r="E17" s="87">
        <v>480396.19</v>
      </c>
      <c r="F17" s="91"/>
      <c r="G17" s="87">
        <v>474336.19</v>
      </c>
      <c r="H17" s="91"/>
      <c r="I17" s="92" t="s">
        <v>54</v>
      </c>
      <c r="J17" s="90"/>
      <c r="K17" s="87">
        <v>0</v>
      </c>
      <c r="L17" s="91"/>
      <c r="M17" s="87">
        <v>6060</v>
      </c>
      <c r="N17" s="91"/>
      <c r="O17" s="285">
        <v>401653.01</v>
      </c>
    </row>
    <row r="18" spans="1:15" s="100" customFormat="1" ht="13.5" thickBot="1">
      <c r="A18" s="93"/>
      <c r="B18" s="93" t="s">
        <v>174</v>
      </c>
      <c r="C18" s="94">
        <v>1273</v>
      </c>
      <c r="D18" s="93"/>
      <c r="E18" s="95">
        <v>128449620.94999999</v>
      </c>
      <c r="F18" s="95"/>
      <c r="G18" s="95">
        <v>101326949.35</v>
      </c>
      <c r="H18" s="99"/>
      <c r="I18" s="96" t="s">
        <v>60</v>
      </c>
      <c r="J18" s="151"/>
      <c r="K18" s="95">
        <v>10499014.85</v>
      </c>
      <c r="L18" s="95"/>
      <c r="M18" s="95">
        <v>16623656.75</v>
      </c>
      <c r="N18" s="99"/>
      <c r="O18" s="96">
        <v>134993974.41</v>
      </c>
    </row>
    <row r="19" spans="1:15" ht="15.75" thickBot="1">
      <c r="A19" s="150"/>
      <c r="B19" s="150"/>
      <c r="C19" s="150"/>
      <c r="D19" s="150"/>
      <c r="E19" s="147"/>
      <c r="F19" s="147"/>
      <c r="G19" s="147"/>
      <c r="H19" s="149"/>
      <c r="I19" s="147"/>
      <c r="J19" s="147"/>
      <c r="K19" s="147"/>
      <c r="L19" s="148"/>
      <c r="M19" s="147"/>
      <c r="N19" s="148"/>
      <c r="O19" s="286"/>
    </row>
    <row r="20" spans="1:15" ht="15">
      <c r="A20" s="101"/>
      <c r="B20" s="107" t="s">
        <v>59</v>
      </c>
      <c r="C20" s="282">
        <v>1319</v>
      </c>
      <c r="D20" s="107"/>
      <c r="E20" s="269">
        <v>135108114.22</v>
      </c>
      <c r="F20" s="109"/>
      <c r="G20" s="109">
        <v>108282109.04</v>
      </c>
      <c r="H20" s="112"/>
      <c r="I20" s="284" t="s">
        <v>54</v>
      </c>
      <c r="J20" s="158"/>
      <c r="K20" s="109">
        <v>12460189.82</v>
      </c>
      <c r="L20" s="109"/>
      <c r="M20" s="109">
        <v>14365815.36</v>
      </c>
      <c r="N20" s="112"/>
      <c r="O20" s="143">
        <v>140150346.25000003</v>
      </c>
    </row>
    <row r="21" spans="1:15" ht="15">
      <c r="A21" s="266"/>
      <c r="B21" s="267" t="s">
        <v>22</v>
      </c>
      <c r="C21" s="282">
        <v>1392</v>
      </c>
      <c r="D21" s="267"/>
      <c r="E21" s="273">
        <f aca="true" t="shared" si="0" ref="E21:E27">SUM(G21,I21,K21,M21)</f>
        <v>131938459</v>
      </c>
      <c r="F21" s="273"/>
      <c r="G21" s="273">
        <v>103392044</v>
      </c>
      <c r="H21" s="283"/>
      <c r="I21" s="284" t="s">
        <v>54</v>
      </c>
      <c r="J21" s="272"/>
      <c r="K21" s="273">
        <v>15980924</v>
      </c>
      <c r="L21" s="272"/>
      <c r="M21" s="273">
        <v>12565491</v>
      </c>
      <c r="N21" s="273"/>
      <c r="O21" s="272">
        <v>134087088</v>
      </c>
    </row>
    <row r="22" spans="1:15" ht="15">
      <c r="A22" s="106"/>
      <c r="B22" s="107" t="s">
        <v>62</v>
      </c>
      <c r="C22" s="145">
        <v>1450</v>
      </c>
      <c r="D22" s="107"/>
      <c r="E22" s="112">
        <f t="shared" si="0"/>
        <v>132656699</v>
      </c>
      <c r="F22" s="109"/>
      <c r="G22" s="112">
        <v>105200358</v>
      </c>
      <c r="H22" s="109"/>
      <c r="I22" s="109">
        <v>15332751</v>
      </c>
      <c r="J22" s="109"/>
      <c r="K22" s="144" t="s">
        <v>61</v>
      </c>
      <c r="L22" s="143"/>
      <c r="M22" s="112">
        <v>12123590</v>
      </c>
      <c r="N22" s="112"/>
      <c r="O22" s="143">
        <v>132159587</v>
      </c>
    </row>
    <row r="23" spans="1:15" ht="15">
      <c r="A23" s="107"/>
      <c r="B23" s="107" t="s">
        <v>24</v>
      </c>
      <c r="C23" s="145">
        <v>1518</v>
      </c>
      <c r="D23" s="109"/>
      <c r="E23" s="112">
        <f t="shared" si="0"/>
        <v>140361616</v>
      </c>
      <c r="F23" s="109"/>
      <c r="G23" s="112">
        <v>108234553</v>
      </c>
      <c r="H23" s="109"/>
      <c r="I23" s="109">
        <v>20766501</v>
      </c>
      <c r="J23" s="109"/>
      <c r="K23" s="144" t="s">
        <v>61</v>
      </c>
      <c r="L23" s="143"/>
      <c r="M23" s="112">
        <v>11360562</v>
      </c>
      <c r="N23" s="109"/>
      <c r="O23" s="143">
        <v>136700374</v>
      </c>
    </row>
    <row r="24" spans="1:15" ht="15">
      <c r="A24" s="107"/>
      <c r="B24" s="107" t="s">
        <v>25</v>
      </c>
      <c r="C24" s="145">
        <v>1601</v>
      </c>
      <c r="D24" s="109"/>
      <c r="E24" s="112">
        <f t="shared" si="0"/>
        <v>154566826</v>
      </c>
      <c r="F24" s="109"/>
      <c r="G24" s="112">
        <v>113149705</v>
      </c>
      <c r="H24" s="109"/>
      <c r="I24" s="109">
        <v>29884624</v>
      </c>
      <c r="J24" s="109"/>
      <c r="K24" s="144" t="s">
        <v>61</v>
      </c>
      <c r="L24" s="143"/>
      <c r="M24" s="112">
        <v>11532497</v>
      </c>
      <c r="N24" s="109"/>
      <c r="O24" s="143">
        <v>150423958</v>
      </c>
    </row>
    <row r="25" spans="1:15" ht="15">
      <c r="A25" s="106"/>
      <c r="B25" s="107" t="s">
        <v>26</v>
      </c>
      <c r="C25" s="145">
        <v>1663</v>
      </c>
      <c r="D25" s="107"/>
      <c r="E25" s="112">
        <f t="shared" si="0"/>
        <v>145923641</v>
      </c>
      <c r="F25" s="109"/>
      <c r="G25" s="112">
        <v>98146454</v>
      </c>
      <c r="H25" s="109"/>
      <c r="I25" s="109">
        <v>37579668</v>
      </c>
      <c r="J25" s="109"/>
      <c r="K25" s="144" t="s">
        <v>61</v>
      </c>
      <c r="L25" s="143"/>
      <c r="M25" s="112">
        <v>10197519</v>
      </c>
      <c r="N25" s="112"/>
      <c r="O25" s="143">
        <v>145604957</v>
      </c>
    </row>
    <row r="26" spans="1:15" ht="15">
      <c r="A26" s="106"/>
      <c r="B26" s="107" t="s">
        <v>27</v>
      </c>
      <c r="C26" s="145">
        <v>1684</v>
      </c>
      <c r="D26" s="107"/>
      <c r="E26" s="112">
        <f t="shared" si="0"/>
        <v>134499284</v>
      </c>
      <c r="F26" s="109"/>
      <c r="G26" s="112">
        <v>84883370</v>
      </c>
      <c r="H26" s="109"/>
      <c r="I26" s="109">
        <v>39415446</v>
      </c>
      <c r="J26" s="109"/>
      <c r="K26" s="144" t="s">
        <v>61</v>
      </c>
      <c r="L26" s="143"/>
      <c r="M26" s="112">
        <v>10200468</v>
      </c>
      <c r="N26" s="112"/>
      <c r="O26" s="143">
        <v>136454743</v>
      </c>
    </row>
    <row r="27" spans="1:15" ht="15">
      <c r="A27" s="106"/>
      <c r="B27" s="107" t="s">
        <v>28</v>
      </c>
      <c r="C27" s="145">
        <v>1606</v>
      </c>
      <c r="D27" s="107"/>
      <c r="E27" s="112">
        <f t="shared" si="0"/>
        <v>105183296</v>
      </c>
      <c r="F27" s="109"/>
      <c r="G27" s="112">
        <v>60237710</v>
      </c>
      <c r="H27" s="109"/>
      <c r="I27" s="109">
        <v>37588680</v>
      </c>
      <c r="J27" s="109"/>
      <c r="K27" s="144" t="s">
        <v>61</v>
      </c>
      <c r="L27" s="143"/>
      <c r="M27" s="112">
        <v>7356906</v>
      </c>
      <c r="N27" s="112"/>
      <c r="O27" s="143">
        <v>120181807</v>
      </c>
    </row>
    <row r="28" spans="1:15" ht="33.75" customHeight="1">
      <c r="A28" s="310" t="s">
        <v>169</v>
      </c>
      <c r="B28" s="310"/>
      <c r="C28" s="310"/>
      <c r="D28" s="310"/>
      <c r="E28" s="310"/>
      <c r="F28" s="310"/>
      <c r="G28" s="310"/>
      <c r="H28" s="310"/>
      <c r="I28" s="310"/>
      <c r="J28" s="310"/>
      <c r="K28" s="310"/>
      <c r="L28" s="310"/>
      <c r="M28" s="310"/>
      <c r="N28" s="310"/>
      <c r="O28" s="310"/>
    </row>
    <row r="29" spans="1:15" ht="37.5" customHeight="1">
      <c r="A29" s="303" t="s">
        <v>218</v>
      </c>
      <c r="B29" s="304"/>
      <c r="C29" s="304"/>
      <c r="D29" s="304"/>
      <c r="E29" s="304"/>
      <c r="F29" s="304"/>
      <c r="G29" s="304"/>
      <c r="H29" s="304"/>
      <c r="I29" s="304"/>
      <c r="J29" s="304"/>
      <c r="K29" s="304"/>
      <c r="L29" s="304"/>
      <c r="M29" s="304"/>
      <c r="N29" s="304"/>
      <c r="O29" s="304"/>
    </row>
    <row r="30" spans="1:15" ht="61.5" customHeight="1">
      <c r="A30" s="311" t="s">
        <v>84</v>
      </c>
      <c r="B30" s="311"/>
      <c r="C30" s="311"/>
      <c r="D30" s="311"/>
      <c r="E30" s="311"/>
      <c r="F30" s="311"/>
      <c r="G30" s="311"/>
      <c r="H30" s="311"/>
      <c r="I30" s="311"/>
      <c r="J30" s="311"/>
      <c r="K30" s="311"/>
      <c r="L30" s="311"/>
      <c r="M30" s="311"/>
      <c r="N30" s="311"/>
      <c r="O30" s="311"/>
    </row>
    <row r="31" spans="1:17" ht="33" customHeight="1">
      <c r="A31" s="298" t="s">
        <v>191</v>
      </c>
      <c r="B31" s="298"/>
      <c r="C31" s="298"/>
      <c r="D31" s="298"/>
      <c r="E31" s="298"/>
      <c r="F31" s="298"/>
      <c r="G31" s="298"/>
      <c r="H31" s="298"/>
      <c r="I31" s="298"/>
      <c r="J31" s="298"/>
      <c r="K31" s="298"/>
      <c r="L31" s="298"/>
      <c r="M31" s="298"/>
      <c r="N31" s="298"/>
      <c r="O31" s="298"/>
      <c r="P31" s="298"/>
      <c r="Q31" s="298"/>
    </row>
    <row r="32" spans="1:15" ht="26.25" customHeight="1">
      <c r="A32" s="298"/>
      <c r="B32" s="298"/>
      <c r="C32" s="298"/>
      <c r="D32" s="298"/>
      <c r="E32" s="298"/>
      <c r="F32" s="298"/>
      <c r="G32" s="298"/>
      <c r="H32" s="298"/>
      <c r="I32" s="298"/>
      <c r="J32" s="298"/>
      <c r="K32" s="298"/>
      <c r="L32" s="298"/>
      <c r="M32" s="298"/>
      <c r="N32" s="298"/>
      <c r="O32" s="298"/>
    </row>
    <row r="33" spans="1:15" ht="15">
      <c r="A33" s="120"/>
      <c r="B33" s="120"/>
      <c r="C33" s="120"/>
      <c r="D33" s="120"/>
      <c r="E33" s="120"/>
      <c r="F33" s="120"/>
      <c r="G33" s="120"/>
      <c r="H33" s="120"/>
      <c r="I33" s="120"/>
      <c r="J33" s="120"/>
      <c r="K33" s="120"/>
      <c r="L33" s="120"/>
      <c r="M33" s="120"/>
      <c r="N33" s="120"/>
      <c r="O33" s="120"/>
    </row>
  </sheetData>
  <sheetProtection/>
  <mergeCells count="6">
    <mergeCell ref="A32:O32"/>
    <mergeCell ref="A5:O5"/>
    <mergeCell ref="A28:O28"/>
    <mergeCell ref="A29:O29"/>
    <mergeCell ref="A30:O30"/>
    <mergeCell ref="A31:Q31"/>
  </mergeCells>
  <printOptions/>
  <pageMargins left="0.25" right="0.25" top="0.36895833333333333" bottom="0.75" header="0.3" footer="0.3"/>
  <pageSetup fitToHeight="1" fitToWidth="1" horizontalDpi="600" verticalDpi="600" orientation="landscape" scale="7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8:G59"/>
  <sheetViews>
    <sheetView showGridLines="0" view="pageLayout" workbookViewId="0" topLeftCell="A1">
      <selection activeCell="B42" sqref="B42"/>
    </sheetView>
  </sheetViews>
  <sheetFormatPr defaultColWidth="9.140625" defaultRowHeight="15"/>
  <cols>
    <col min="1" max="1" width="3.421875" style="0" customWidth="1"/>
    <col min="2" max="2" width="27.28125" style="0" bestFit="1" customWidth="1"/>
    <col min="4" max="4" width="9.8515625" style="0" customWidth="1"/>
    <col min="5" max="5" width="10.7109375" style="0" customWidth="1"/>
    <col min="6" max="6" width="12.28125" style="0" customWidth="1"/>
    <col min="7" max="7" width="13.8515625" style="0" customWidth="1"/>
  </cols>
  <sheetData>
    <row r="6" ht="21.75" customHeight="1"/>
    <row r="7" ht="3" customHeight="1"/>
    <row r="8" spans="1:7" ht="15">
      <c r="A8" s="308" t="s">
        <v>95</v>
      </c>
      <c r="B8" s="308"/>
      <c r="C8" s="308"/>
      <c r="D8" s="308"/>
      <c r="E8" s="308"/>
      <c r="F8" s="308"/>
      <c r="G8" s="308"/>
    </row>
    <row r="9" spans="1:7" ht="15">
      <c r="A9" s="308" t="s">
        <v>192</v>
      </c>
      <c r="B9" s="308"/>
      <c r="C9" s="308"/>
      <c r="D9" s="308"/>
      <c r="E9" s="308"/>
      <c r="F9" s="308"/>
      <c r="G9" s="308"/>
    </row>
    <row r="10" spans="1:7" ht="15.75" thickBot="1">
      <c r="A10" s="308" t="s">
        <v>193</v>
      </c>
      <c r="B10" s="308"/>
      <c r="C10" s="308"/>
      <c r="D10" s="308"/>
      <c r="E10" s="308"/>
      <c r="F10" s="308"/>
      <c r="G10" s="308"/>
    </row>
    <row r="11" spans="2:7" ht="25.5" thickBot="1" thickTop="1">
      <c r="B11" s="1" t="s">
        <v>0</v>
      </c>
      <c r="C11" s="1"/>
      <c r="D11" s="132" t="s">
        <v>1</v>
      </c>
      <c r="E11" s="132" t="s">
        <v>2</v>
      </c>
      <c r="F11" s="132" t="s">
        <v>3</v>
      </c>
      <c r="G11" s="132" t="s">
        <v>4</v>
      </c>
    </row>
    <row r="12" spans="2:7" ht="15">
      <c r="B12" s="2" t="s">
        <v>5</v>
      </c>
      <c r="C12" s="2"/>
      <c r="D12" s="3">
        <v>25844</v>
      </c>
      <c r="E12" s="4">
        <v>206825</v>
      </c>
      <c r="F12" s="4">
        <v>1111225</v>
      </c>
      <c r="G12" s="4">
        <v>814445</v>
      </c>
    </row>
    <row r="13" spans="2:7" ht="15">
      <c r="B13" s="2" t="s">
        <v>6</v>
      </c>
      <c r="C13" s="2"/>
      <c r="D13" s="3">
        <v>9754</v>
      </c>
      <c r="E13" s="4">
        <v>271667</v>
      </c>
      <c r="F13" s="4">
        <v>2782228</v>
      </c>
      <c r="G13" s="4">
        <v>1276445</v>
      </c>
    </row>
    <row r="14" spans="2:7" ht="15">
      <c r="B14" s="2" t="s">
        <v>7</v>
      </c>
      <c r="C14" s="2"/>
      <c r="D14" s="3">
        <v>1978</v>
      </c>
      <c r="E14" s="4">
        <v>4431</v>
      </c>
      <c r="F14" s="4">
        <v>39086</v>
      </c>
      <c r="G14" s="4">
        <v>99138</v>
      </c>
    </row>
    <row r="15" spans="2:7" ht="15">
      <c r="B15" s="2" t="s">
        <v>8</v>
      </c>
      <c r="C15" s="2"/>
      <c r="D15" s="5">
        <v>76</v>
      </c>
      <c r="E15" s="6">
        <v>660</v>
      </c>
      <c r="F15" s="6">
        <v>860</v>
      </c>
      <c r="G15" s="6">
        <v>1</v>
      </c>
    </row>
    <row r="16" spans="2:7" ht="15">
      <c r="B16" s="2" t="s">
        <v>9</v>
      </c>
      <c r="C16" s="2"/>
      <c r="D16" s="5">
        <v>168</v>
      </c>
      <c r="E16" s="6">
        <v>582</v>
      </c>
      <c r="F16" s="4">
        <v>2315</v>
      </c>
      <c r="G16" s="6">
        <v>513</v>
      </c>
    </row>
    <row r="17" spans="2:7" ht="15">
      <c r="B17" s="2" t="s">
        <v>10</v>
      </c>
      <c r="C17" s="2"/>
      <c r="D17" s="5">
        <v>256</v>
      </c>
      <c r="E17" s="4">
        <v>4595</v>
      </c>
      <c r="F17" s="4">
        <v>41682</v>
      </c>
      <c r="G17" s="4">
        <v>5956</v>
      </c>
    </row>
    <row r="18" spans="2:7" ht="15">
      <c r="B18" s="2" t="s">
        <v>11</v>
      </c>
      <c r="C18" s="2"/>
      <c r="D18" s="5">
        <v>48</v>
      </c>
      <c r="E18" s="4">
        <v>491</v>
      </c>
      <c r="F18" s="4">
        <v>142433</v>
      </c>
      <c r="G18" s="4">
        <v>15108</v>
      </c>
    </row>
    <row r="19" spans="2:7" ht="15">
      <c r="B19" s="2" t="s">
        <v>12</v>
      </c>
      <c r="C19" s="2"/>
      <c r="D19" s="3">
        <v>17655</v>
      </c>
      <c r="E19" s="4">
        <v>38345</v>
      </c>
      <c r="F19" s="4">
        <v>3331394</v>
      </c>
      <c r="G19" s="4">
        <v>4714012</v>
      </c>
    </row>
    <row r="20" spans="2:7" ht="15">
      <c r="B20" s="2" t="s">
        <v>13</v>
      </c>
      <c r="C20" s="2"/>
      <c r="D20" s="3">
        <v>5846</v>
      </c>
      <c r="E20" s="4">
        <v>34129</v>
      </c>
      <c r="F20" s="4">
        <v>1238555</v>
      </c>
      <c r="G20" s="4">
        <v>514366</v>
      </c>
    </row>
    <row r="21" spans="2:7" ht="15">
      <c r="B21" s="2" t="s">
        <v>14</v>
      </c>
      <c r="C21" s="2"/>
      <c r="D21" s="5">
        <v>15</v>
      </c>
      <c r="E21" s="6">
        <v>160</v>
      </c>
      <c r="F21" s="4">
        <v>1022</v>
      </c>
      <c r="G21" s="6">
        <v>106</v>
      </c>
    </row>
    <row r="22" spans="2:7" ht="15">
      <c r="B22" s="2" t="s">
        <v>15</v>
      </c>
      <c r="C22" s="2"/>
      <c r="D22" s="3">
        <v>3760</v>
      </c>
      <c r="E22" s="4">
        <v>5812</v>
      </c>
      <c r="F22" s="4">
        <v>967276</v>
      </c>
      <c r="G22" s="4">
        <v>220255</v>
      </c>
    </row>
    <row r="23" spans="2:7" ht="15.75" thickBot="1">
      <c r="B23" s="7" t="s">
        <v>16</v>
      </c>
      <c r="C23" s="7"/>
      <c r="D23" s="8">
        <v>61</v>
      </c>
      <c r="E23" s="9">
        <v>216</v>
      </c>
      <c r="F23" s="10">
        <v>36740</v>
      </c>
      <c r="G23" s="9">
        <v>964</v>
      </c>
    </row>
    <row r="24" spans="2:7" ht="15.75" thickBot="1">
      <c r="B24" s="11" t="s">
        <v>17</v>
      </c>
      <c r="C24" s="11"/>
      <c r="D24" s="12">
        <v>65461</v>
      </c>
      <c r="E24" s="13">
        <v>567913</v>
      </c>
      <c r="F24" s="13">
        <v>9694816</v>
      </c>
      <c r="G24" s="13">
        <v>7661309</v>
      </c>
    </row>
    <row r="25" spans="2:7" ht="16.5" thickBot="1" thickTop="1">
      <c r="B25" s="14" t="s">
        <v>18</v>
      </c>
      <c r="C25" s="14"/>
      <c r="D25" s="8"/>
      <c r="E25" s="8"/>
      <c r="F25" s="8"/>
      <c r="G25" s="8"/>
    </row>
    <row r="26" spans="2:7" ht="15">
      <c r="B26" s="15" t="s">
        <v>19</v>
      </c>
      <c r="C26" s="15"/>
      <c r="D26" s="3">
        <v>17694</v>
      </c>
      <c r="E26" s="3">
        <v>91688</v>
      </c>
      <c r="F26" s="3">
        <v>401022</v>
      </c>
      <c r="G26" s="3">
        <v>329551</v>
      </c>
    </row>
    <row r="27" spans="2:7" ht="15">
      <c r="B27" s="2" t="s">
        <v>6</v>
      </c>
      <c r="C27" s="2"/>
      <c r="D27" s="3">
        <v>1277</v>
      </c>
      <c r="E27" s="4">
        <v>27898</v>
      </c>
      <c r="F27" s="4">
        <v>223662</v>
      </c>
      <c r="G27" s="4">
        <v>148063</v>
      </c>
    </row>
    <row r="28" spans="2:7" ht="15">
      <c r="B28" s="2" t="s">
        <v>20</v>
      </c>
      <c r="C28" s="2"/>
      <c r="D28" s="5">
        <v>860</v>
      </c>
      <c r="E28" s="4">
        <v>1488</v>
      </c>
      <c r="F28" s="4">
        <v>24540</v>
      </c>
      <c r="G28" s="4">
        <v>60856</v>
      </c>
    </row>
    <row r="29" spans="2:7" ht="15">
      <c r="B29" s="2" t="s">
        <v>8</v>
      </c>
      <c r="C29" s="2"/>
      <c r="D29" s="5">
        <v>10</v>
      </c>
      <c r="E29" s="6">
        <v>124</v>
      </c>
      <c r="F29" s="4">
        <v>1066</v>
      </c>
      <c r="G29" s="6">
        <v>2</v>
      </c>
    </row>
    <row r="30" spans="2:7" ht="15">
      <c r="B30" s="2" t="s">
        <v>9</v>
      </c>
      <c r="C30" s="2"/>
      <c r="D30" s="5">
        <v>18</v>
      </c>
      <c r="E30" s="6">
        <v>96</v>
      </c>
      <c r="F30" s="6">
        <v>281</v>
      </c>
      <c r="G30" s="6">
        <v>0</v>
      </c>
    </row>
    <row r="31" spans="2:7" ht="15">
      <c r="B31" s="2" t="s">
        <v>21</v>
      </c>
      <c r="C31" s="2"/>
      <c r="D31" s="5">
        <v>95</v>
      </c>
      <c r="E31" s="4">
        <v>1821</v>
      </c>
      <c r="F31" s="4">
        <v>21482</v>
      </c>
      <c r="G31" s="6">
        <v>671</v>
      </c>
    </row>
    <row r="32" spans="2:7" ht="15">
      <c r="B32" s="2" t="s">
        <v>11</v>
      </c>
      <c r="C32" s="2"/>
      <c r="D32" s="5">
        <v>5</v>
      </c>
      <c r="E32" s="4">
        <v>13</v>
      </c>
      <c r="F32" s="4">
        <v>3663</v>
      </c>
      <c r="G32" s="6">
        <v>626</v>
      </c>
    </row>
    <row r="33" spans="2:7" ht="15">
      <c r="B33" s="2" t="s">
        <v>12</v>
      </c>
      <c r="C33" s="2"/>
      <c r="D33" s="3">
        <v>9704</v>
      </c>
      <c r="E33" s="4">
        <v>10074</v>
      </c>
      <c r="F33" s="4">
        <v>906331</v>
      </c>
      <c r="G33" s="4">
        <v>528212</v>
      </c>
    </row>
    <row r="34" spans="2:7" ht="15">
      <c r="B34" s="2" t="s">
        <v>13</v>
      </c>
      <c r="C34" s="2"/>
      <c r="D34" s="5">
        <v>548</v>
      </c>
      <c r="E34" s="4">
        <v>5727</v>
      </c>
      <c r="F34" s="4">
        <v>54518</v>
      </c>
      <c r="G34" s="4">
        <v>41013</v>
      </c>
    </row>
    <row r="35" spans="2:7" ht="15">
      <c r="B35" s="2" t="s">
        <v>14</v>
      </c>
      <c r="C35" s="2"/>
      <c r="D35" s="5">
        <v>2</v>
      </c>
      <c r="E35" s="6">
        <v>189</v>
      </c>
      <c r="F35" s="6">
        <v>664</v>
      </c>
      <c r="G35" s="6">
        <v>10</v>
      </c>
    </row>
    <row r="36" spans="2:7" ht="15">
      <c r="B36" s="2" t="s">
        <v>15</v>
      </c>
      <c r="C36" s="2"/>
      <c r="D36" s="5">
        <v>569</v>
      </c>
      <c r="E36" s="6">
        <v>859</v>
      </c>
      <c r="F36" s="4">
        <v>186254</v>
      </c>
      <c r="G36" s="4">
        <v>188278</v>
      </c>
    </row>
    <row r="37" spans="2:7" ht="15.75" thickBot="1">
      <c r="B37" s="7" t="s">
        <v>16</v>
      </c>
      <c r="C37" s="7"/>
      <c r="D37" s="8">
        <v>4</v>
      </c>
      <c r="E37" s="9">
        <v>12</v>
      </c>
      <c r="F37" s="9">
        <v>557</v>
      </c>
      <c r="G37" s="10">
        <v>1453</v>
      </c>
    </row>
    <row r="38" spans="2:7" ht="15.75" thickBot="1">
      <c r="B38" s="11" t="s">
        <v>17</v>
      </c>
      <c r="C38" s="11"/>
      <c r="D38" s="12">
        <v>30786</v>
      </c>
      <c r="E38" s="13">
        <v>139988</v>
      </c>
      <c r="F38" s="13">
        <v>1824040</v>
      </c>
      <c r="G38" s="13">
        <v>1298735</v>
      </c>
    </row>
    <row r="39" spans="2:7" ht="21.75" customHeight="1" thickTop="1">
      <c r="B39" s="156"/>
      <c r="C39" s="16" t="s">
        <v>31</v>
      </c>
      <c r="D39" s="16"/>
      <c r="E39" s="129"/>
      <c r="F39" s="129"/>
      <c r="G39" s="129"/>
    </row>
    <row r="40" spans="2:7" ht="15">
      <c r="B40" s="156" t="s">
        <v>174</v>
      </c>
      <c r="C40" s="16">
        <v>677</v>
      </c>
      <c r="D40" s="17">
        <v>96247</v>
      </c>
      <c r="E40" s="18">
        <v>707901</v>
      </c>
      <c r="F40" s="18">
        <v>11518856</v>
      </c>
      <c r="G40" s="18">
        <v>8960044</v>
      </c>
    </row>
    <row r="41" spans="2:7" ht="15">
      <c r="B41" s="19"/>
      <c r="C41" s="20"/>
      <c r="D41" s="20"/>
      <c r="E41" s="21"/>
      <c r="F41" s="21"/>
      <c r="G41" s="21"/>
    </row>
    <row r="42" spans="2:7" ht="15.75" thickBot="1">
      <c r="B42" s="127" t="s">
        <v>59</v>
      </c>
      <c r="C42" s="155">
        <v>681</v>
      </c>
      <c r="D42" s="126">
        <v>92092</v>
      </c>
      <c r="E42" s="125">
        <v>688617</v>
      </c>
      <c r="F42" s="125">
        <v>11952246</v>
      </c>
      <c r="G42" s="125">
        <v>8521479</v>
      </c>
    </row>
    <row r="43" spans="2:7" ht="16.5" thickBot="1" thickTop="1">
      <c r="B43" s="127" t="s">
        <v>22</v>
      </c>
      <c r="C43" s="155">
        <v>687</v>
      </c>
      <c r="D43" s="126">
        <v>88178</v>
      </c>
      <c r="E43" s="125">
        <v>667081</v>
      </c>
      <c r="F43" s="125">
        <v>11351125</v>
      </c>
      <c r="G43" s="125">
        <v>7938497</v>
      </c>
    </row>
    <row r="44" spans="2:7" ht="16.5" thickBot="1" thickTop="1">
      <c r="B44" s="127" t="s">
        <v>94</v>
      </c>
      <c r="C44" s="155">
        <v>694</v>
      </c>
      <c r="D44" s="126">
        <v>81543</v>
      </c>
      <c r="E44" s="125">
        <v>660690</v>
      </c>
      <c r="F44" s="125">
        <v>11433737</v>
      </c>
      <c r="G44" s="125">
        <v>7855897</v>
      </c>
    </row>
    <row r="45" spans="2:7" ht="16.5" thickBot="1" thickTop="1">
      <c r="B45" s="127" t="s">
        <v>24</v>
      </c>
      <c r="C45" s="155">
        <v>707</v>
      </c>
      <c r="D45" s="126">
        <v>95062</v>
      </c>
      <c r="E45" s="125">
        <v>689768</v>
      </c>
      <c r="F45" s="125">
        <v>10780093</v>
      </c>
      <c r="G45" s="125">
        <v>6782681</v>
      </c>
    </row>
    <row r="46" spans="2:7" ht="16.5" thickBot="1" thickTop="1">
      <c r="B46" s="127" t="s">
        <v>25</v>
      </c>
      <c r="C46" s="155">
        <v>728</v>
      </c>
      <c r="D46" s="126">
        <v>100935</v>
      </c>
      <c r="E46" s="125">
        <v>769613</v>
      </c>
      <c r="F46" s="125">
        <v>10678562</v>
      </c>
      <c r="G46" s="125">
        <v>6571594</v>
      </c>
    </row>
    <row r="47" spans="2:7" ht="16.5" thickBot="1" thickTop="1">
      <c r="B47" s="127" t="s">
        <v>26</v>
      </c>
      <c r="C47" s="155">
        <v>736</v>
      </c>
      <c r="D47" s="126">
        <v>113003</v>
      </c>
      <c r="E47" s="125">
        <v>741261</v>
      </c>
      <c r="F47" s="125">
        <v>8698299</v>
      </c>
      <c r="G47" s="125">
        <v>5177299</v>
      </c>
    </row>
    <row r="48" spans="2:7" ht="16.5" thickBot="1" thickTop="1">
      <c r="B48" s="127" t="s">
        <v>27</v>
      </c>
      <c r="C48" s="155">
        <v>729</v>
      </c>
      <c r="D48" s="126">
        <v>93582</v>
      </c>
      <c r="E48" s="125">
        <v>712163</v>
      </c>
      <c r="F48" s="125">
        <v>8255017</v>
      </c>
      <c r="G48" s="125">
        <v>4577078</v>
      </c>
    </row>
    <row r="49" spans="2:7" ht="16.5" thickBot="1" thickTop="1">
      <c r="B49" s="127" t="s">
        <v>28</v>
      </c>
      <c r="C49" s="155">
        <v>716</v>
      </c>
      <c r="D49" s="126">
        <v>79820</v>
      </c>
      <c r="E49" s="125">
        <v>678528</v>
      </c>
      <c r="F49" s="125">
        <v>7650207</v>
      </c>
      <c r="G49" s="125">
        <v>3683749</v>
      </c>
    </row>
    <row r="50" spans="2:7" ht="16.5" thickBot="1" thickTop="1">
      <c r="B50" s="127" t="s">
        <v>93</v>
      </c>
      <c r="C50" s="155">
        <v>716</v>
      </c>
      <c r="D50" s="126">
        <v>71564</v>
      </c>
      <c r="E50" s="125">
        <v>692673</v>
      </c>
      <c r="F50" s="125">
        <v>6516564</v>
      </c>
      <c r="G50" s="125">
        <v>3235562</v>
      </c>
    </row>
    <row r="51" spans="2:7" ht="16.5" thickBot="1" thickTop="1">
      <c r="B51" s="127" t="s">
        <v>92</v>
      </c>
      <c r="C51" s="155">
        <v>697</v>
      </c>
      <c r="D51" s="126">
        <v>66788</v>
      </c>
      <c r="E51" s="125">
        <v>704077</v>
      </c>
      <c r="F51" s="125">
        <v>6037395</v>
      </c>
      <c r="G51" s="125">
        <v>3041998</v>
      </c>
    </row>
    <row r="52" spans="2:7" ht="16.5" thickBot="1" thickTop="1">
      <c r="B52" s="127" t="s">
        <v>91</v>
      </c>
      <c r="C52" s="155">
        <v>686</v>
      </c>
      <c r="D52" s="126">
        <v>55967</v>
      </c>
      <c r="E52" s="125">
        <v>624824</v>
      </c>
      <c r="F52" s="125">
        <v>5415945</v>
      </c>
      <c r="G52" s="125">
        <v>2692971</v>
      </c>
    </row>
    <row r="53" spans="2:7" ht="16.5" thickBot="1" thickTop="1">
      <c r="B53" s="127" t="s">
        <v>90</v>
      </c>
      <c r="C53" s="155">
        <v>674</v>
      </c>
      <c r="D53" s="126">
        <v>51048</v>
      </c>
      <c r="E53" s="125">
        <v>583449</v>
      </c>
      <c r="F53" s="125">
        <v>5178883</v>
      </c>
      <c r="G53" s="125">
        <v>2159312</v>
      </c>
    </row>
    <row r="54" spans="2:7" ht="16.5" thickBot="1" thickTop="1">
      <c r="B54" s="127" t="s">
        <v>89</v>
      </c>
      <c r="C54" s="155">
        <v>680</v>
      </c>
      <c r="D54" s="126">
        <v>49451</v>
      </c>
      <c r="E54" s="125">
        <v>551739</v>
      </c>
      <c r="F54" s="125">
        <v>5093595</v>
      </c>
      <c r="G54" s="125">
        <v>1883811</v>
      </c>
    </row>
    <row r="55" spans="2:7" ht="16.5" thickBot="1" thickTop="1">
      <c r="B55" s="127" t="s">
        <v>88</v>
      </c>
      <c r="C55" s="155">
        <v>655</v>
      </c>
      <c r="D55" s="126">
        <v>47129</v>
      </c>
      <c r="E55" s="125">
        <v>585446</v>
      </c>
      <c r="F55" s="125">
        <v>4436197</v>
      </c>
      <c r="G55" s="125">
        <v>1760504</v>
      </c>
    </row>
    <row r="56" spans="2:7" ht="16.5" thickBot="1" thickTop="1">
      <c r="B56" s="127" t="s">
        <v>87</v>
      </c>
      <c r="C56" s="155">
        <v>632</v>
      </c>
      <c r="D56" s="126">
        <v>48092</v>
      </c>
      <c r="E56" s="125">
        <v>574069</v>
      </c>
      <c r="F56" s="125">
        <v>3662701</v>
      </c>
      <c r="G56" s="125">
        <v>1544664</v>
      </c>
    </row>
    <row r="57" spans="2:7" ht="15.75" thickTop="1">
      <c r="B57" s="312" t="s">
        <v>86</v>
      </c>
      <c r="C57" s="312"/>
      <c r="D57" s="312"/>
      <c r="E57" s="312"/>
      <c r="F57" s="312"/>
      <c r="G57" s="312"/>
    </row>
    <row r="59" spans="2:7" ht="51" customHeight="1">
      <c r="B59" s="299" t="s">
        <v>85</v>
      </c>
      <c r="C59" s="299"/>
      <c r="D59" s="299"/>
      <c r="E59" s="299"/>
      <c r="F59" s="299"/>
      <c r="G59" s="299"/>
    </row>
  </sheetData>
  <sheetProtection/>
  <mergeCells count="5">
    <mergeCell ref="B59:G59"/>
    <mergeCell ref="B57:G57"/>
    <mergeCell ref="A8:G8"/>
    <mergeCell ref="A9:G9"/>
    <mergeCell ref="A10:G10"/>
  </mergeCells>
  <printOptions/>
  <pageMargins left="0.25" right="0.25" top="0.6491666666666667" bottom="0.75" header="0.3" footer="0.3"/>
  <pageSetup fitToHeight="1" fitToWidth="1" horizontalDpi="1200" verticalDpi="1200" orientation="portrait" scale="7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O44"/>
  <sheetViews>
    <sheetView showGridLines="0" view="pageLayout" zoomScale="75" zoomScaleNormal="75" zoomScalePageLayoutView="75" workbookViewId="0" topLeftCell="E10">
      <selection activeCell="H10" sqref="H10"/>
    </sheetView>
  </sheetViews>
  <sheetFormatPr defaultColWidth="9.140625" defaultRowHeight="15"/>
  <cols>
    <col min="1" max="1" width="3.7109375" style="0" customWidth="1"/>
    <col min="2" max="2" width="45.28125" style="0" customWidth="1"/>
    <col min="3" max="3" width="23.28125" style="0" customWidth="1"/>
    <col min="4" max="4" width="20.57421875" style="0" customWidth="1"/>
    <col min="5" max="5" width="25.7109375" style="0" customWidth="1"/>
    <col min="6" max="6" width="20.57421875" style="0" customWidth="1"/>
    <col min="7" max="7" width="24.421875" style="0" customWidth="1"/>
    <col min="8" max="11" width="20.57421875" style="0" customWidth="1"/>
  </cols>
  <sheetData>
    <row r="1" ht="15">
      <c r="A1" s="29"/>
    </row>
    <row r="2" ht="15">
      <c r="A2" s="29"/>
    </row>
    <row r="3" ht="15">
      <c r="A3" s="29"/>
    </row>
    <row r="4" ht="15">
      <c r="A4" s="29"/>
    </row>
    <row r="5" ht="15">
      <c r="A5" s="29"/>
    </row>
    <row r="6" ht="51" customHeight="1">
      <c r="A6" s="29"/>
    </row>
    <row r="7" spans="1:11" ht="27.75">
      <c r="A7" s="29"/>
      <c r="B7" s="157" t="s">
        <v>96</v>
      </c>
      <c r="C7" s="43"/>
      <c r="D7" s="43"/>
      <c r="E7" s="43"/>
      <c r="F7" s="43"/>
      <c r="G7" s="43"/>
      <c r="H7" s="43"/>
      <c r="I7" s="43"/>
      <c r="J7" s="43"/>
      <c r="K7" s="43"/>
    </row>
    <row r="8" ht="15">
      <c r="A8" s="29"/>
    </row>
    <row r="9" spans="2:11" s="30" customFormat="1" ht="26.25">
      <c r="B9" s="37" t="s">
        <v>194</v>
      </c>
      <c r="C9" s="44"/>
      <c r="D9" s="44"/>
      <c r="E9" s="44"/>
      <c r="F9" s="44"/>
      <c r="G9" s="44"/>
      <c r="H9" s="44"/>
      <c r="I9" s="44"/>
      <c r="J9" s="44"/>
      <c r="K9" s="44"/>
    </row>
    <row r="10" spans="1:11" s="46" customFormat="1" ht="8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13</v>
      </c>
      <c r="D11" s="32">
        <v>84</v>
      </c>
      <c r="E11" s="32">
        <v>13</v>
      </c>
      <c r="F11" s="32">
        <v>35</v>
      </c>
      <c r="G11" s="32">
        <v>251</v>
      </c>
      <c r="H11" s="32">
        <v>23</v>
      </c>
      <c r="I11" s="32">
        <v>132</v>
      </c>
      <c r="J11" s="32">
        <v>126</v>
      </c>
      <c r="K11" s="33">
        <v>677</v>
      </c>
    </row>
    <row r="12" spans="1:11" s="30" customFormat="1" ht="20.25">
      <c r="A12" s="33" t="s">
        <v>0</v>
      </c>
      <c r="B12" s="39"/>
      <c r="C12" s="32"/>
      <c r="D12" s="32"/>
      <c r="E12" s="32"/>
      <c r="F12" s="32"/>
      <c r="G12" s="32"/>
      <c r="H12" s="32"/>
      <c r="I12" s="32"/>
      <c r="J12" s="32"/>
      <c r="K12" s="33"/>
    </row>
    <row r="13" spans="1:11" s="30" customFormat="1" ht="20.25">
      <c r="A13" s="34"/>
      <c r="B13" s="32" t="s">
        <v>19</v>
      </c>
      <c r="C13" s="32">
        <v>1917</v>
      </c>
      <c r="D13" s="32">
        <v>4833</v>
      </c>
      <c r="E13" s="32">
        <v>1772</v>
      </c>
      <c r="F13" s="32">
        <v>608</v>
      </c>
      <c r="G13" s="32">
        <v>4976</v>
      </c>
      <c r="H13" s="32">
        <v>534</v>
      </c>
      <c r="I13" s="32">
        <v>3234</v>
      </c>
      <c r="J13" s="32">
        <v>7970</v>
      </c>
      <c r="K13" s="33">
        <v>25844</v>
      </c>
    </row>
    <row r="14" spans="1:11" s="30" customFormat="1" ht="20.25">
      <c r="A14" s="34"/>
      <c r="B14" s="32" t="s">
        <v>6</v>
      </c>
      <c r="C14" s="32">
        <v>168</v>
      </c>
      <c r="D14" s="32">
        <v>2680</v>
      </c>
      <c r="E14" s="32">
        <v>0</v>
      </c>
      <c r="F14" s="32">
        <v>49</v>
      </c>
      <c r="G14" s="32">
        <v>11</v>
      </c>
      <c r="H14" s="32">
        <v>76</v>
      </c>
      <c r="I14" s="32">
        <v>36</v>
      </c>
      <c r="J14" s="32">
        <v>6734</v>
      </c>
      <c r="K14" s="33">
        <v>9754</v>
      </c>
    </row>
    <row r="15" spans="1:11" s="30" customFormat="1" ht="20.25">
      <c r="A15" s="34"/>
      <c r="B15" s="32" t="s">
        <v>20</v>
      </c>
      <c r="C15" s="32">
        <v>727</v>
      </c>
      <c r="D15" s="32">
        <v>181</v>
      </c>
      <c r="E15" s="32">
        <v>76</v>
      </c>
      <c r="F15" s="32">
        <v>93</v>
      </c>
      <c r="G15" s="32">
        <v>433</v>
      </c>
      <c r="H15" s="32">
        <v>78</v>
      </c>
      <c r="I15" s="32">
        <v>291</v>
      </c>
      <c r="J15" s="32">
        <v>99</v>
      </c>
      <c r="K15" s="33">
        <v>1978</v>
      </c>
    </row>
    <row r="16" spans="1:11" s="30" customFormat="1" ht="20.25">
      <c r="A16" s="34"/>
      <c r="B16" s="32" t="s">
        <v>8</v>
      </c>
      <c r="C16" s="32">
        <v>0</v>
      </c>
      <c r="D16" s="32">
        <v>0</v>
      </c>
      <c r="E16" s="32">
        <v>0</v>
      </c>
      <c r="F16" s="32">
        <v>0</v>
      </c>
      <c r="G16" s="32">
        <v>76</v>
      </c>
      <c r="H16" s="32">
        <v>0</v>
      </c>
      <c r="I16" s="32">
        <v>0</v>
      </c>
      <c r="J16" s="32">
        <v>0</v>
      </c>
      <c r="K16" s="33">
        <v>76</v>
      </c>
    </row>
    <row r="17" spans="1:11" s="30" customFormat="1" ht="20.25">
      <c r="A17" s="34"/>
      <c r="B17" s="32" t="s">
        <v>9</v>
      </c>
      <c r="C17" s="32">
        <v>6</v>
      </c>
      <c r="D17" s="32">
        <v>13</v>
      </c>
      <c r="E17" s="32">
        <v>145</v>
      </c>
      <c r="F17" s="32">
        <v>0</v>
      </c>
      <c r="G17" s="32">
        <v>3</v>
      </c>
      <c r="H17" s="32">
        <v>0</v>
      </c>
      <c r="I17" s="32">
        <v>0</v>
      </c>
      <c r="J17" s="32">
        <v>1</v>
      </c>
      <c r="K17" s="33">
        <v>168</v>
      </c>
    </row>
    <row r="18" spans="1:11" s="30" customFormat="1" ht="20.25">
      <c r="A18" s="34"/>
      <c r="B18" s="32" t="s">
        <v>10</v>
      </c>
      <c r="C18" s="32">
        <v>0</v>
      </c>
      <c r="D18" s="32">
        <v>64</v>
      </c>
      <c r="E18" s="32">
        <v>2</v>
      </c>
      <c r="F18" s="32">
        <v>3</v>
      </c>
      <c r="G18" s="32">
        <v>103</v>
      </c>
      <c r="H18" s="32">
        <v>0</v>
      </c>
      <c r="I18" s="32">
        <v>21</v>
      </c>
      <c r="J18" s="32">
        <v>63</v>
      </c>
      <c r="K18" s="33">
        <v>256</v>
      </c>
    </row>
    <row r="19" spans="1:11" s="30" customFormat="1" ht="20.25">
      <c r="A19" s="34"/>
      <c r="B19" s="32" t="s">
        <v>11</v>
      </c>
      <c r="C19" s="32">
        <v>0</v>
      </c>
      <c r="D19" s="32">
        <v>6</v>
      </c>
      <c r="E19" s="32">
        <v>0</v>
      </c>
      <c r="F19" s="32">
        <v>2</v>
      </c>
      <c r="G19" s="32">
        <v>5</v>
      </c>
      <c r="H19" s="32">
        <v>0</v>
      </c>
      <c r="I19" s="32">
        <v>29</v>
      </c>
      <c r="J19" s="32">
        <v>6</v>
      </c>
      <c r="K19" s="33">
        <v>48</v>
      </c>
    </row>
    <row r="20" spans="1:11" s="30" customFormat="1" ht="20.25">
      <c r="A20" s="34"/>
      <c r="B20" s="32" t="s">
        <v>12</v>
      </c>
      <c r="C20" s="32">
        <v>286</v>
      </c>
      <c r="D20" s="32">
        <v>1826</v>
      </c>
      <c r="E20" s="32">
        <v>227</v>
      </c>
      <c r="F20" s="32">
        <v>603</v>
      </c>
      <c r="G20" s="32">
        <v>4179</v>
      </c>
      <c r="H20" s="32">
        <v>842</v>
      </c>
      <c r="I20" s="32">
        <v>7460</v>
      </c>
      <c r="J20" s="32">
        <v>2232</v>
      </c>
      <c r="K20" s="33">
        <v>17655</v>
      </c>
    </row>
    <row r="21" spans="1:11" s="30" customFormat="1" ht="20.25">
      <c r="A21" s="34"/>
      <c r="B21" s="32" t="s">
        <v>13</v>
      </c>
      <c r="C21" s="32">
        <v>80</v>
      </c>
      <c r="D21" s="32">
        <v>200</v>
      </c>
      <c r="E21" s="32">
        <v>38</v>
      </c>
      <c r="F21" s="32">
        <v>54</v>
      </c>
      <c r="G21" s="32">
        <v>1193</v>
      </c>
      <c r="H21" s="32">
        <v>27</v>
      </c>
      <c r="I21" s="32">
        <v>3951</v>
      </c>
      <c r="J21" s="32">
        <v>303</v>
      </c>
      <c r="K21" s="33">
        <v>5846</v>
      </c>
    </row>
    <row r="22" spans="1:11" s="30" customFormat="1" ht="20.25">
      <c r="A22" s="34"/>
      <c r="B22" s="32" t="s">
        <v>14</v>
      </c>
      <c r="C22" s="32">
        <v>0</v>
      </c>
      <c r="D22" s="32">
        <v>1</v>
      </c>
      <c r="E22" s="32">
        <v>0</v>
      </c>
      <c r="F22" s="32">
        <v>0</v>
      </c>
      <c r="G22" s="32">
        <v>3</v>
      </c>
      <c r="H22" s="32">
        <v>0</v>
      </c>
      <c r="I22" s="32">
        <v>1</v>
      </c>
      <c r="J22" s="32">
        <v>10</v>
      </c>
      <c r="K22" s="33">
        <v>15</v>
      </c>
    </row>
    <row r="23" spans="1:11" s="30" customFormat="1" ht="20.25">
      <c r="A23" s="34"/>
      <c r="B23" s="32" t="s">
        <v>15</v>
      </c>
      <c r="C23" s="32">
        <v>54</v>
      </c>
      <c r="D23" s="32">
        <v>98</v>
      </c>
      <c r="E23" s="32">
        <v>8</v>
      </c>
      <c r="F23" s="32">
        <v>54</v>
      </c>
      <c r="G23" s="32">
        <v>3078</v>
      </c>
      <c r="H23" s="32">
        <v>18</v>
      </c>
      <c r="I23" s="32">
        <v>407</v>
      </c>
      <c r="J23" s="32">
        <v>43</v>
      </c>
      <c r="K23" s="33">
        <v>3760</v>
      </c>
    </row>
    <row r="24" spans="1:11" s="30" customFormat="1" ht="20.25">
      <c r="A24" s="34"/>
      <c r="B24" s="32" t="s">
        <v>16</v>
      </c>
      <c r="C24" s="32">
        <v>0</v>
      </c>
      <c r="D24" s="32">
        <v>1</v>
      </c>
      <c r="E24" s="32">
        <v>0</v>
      </c>
      <c r="F24" s="32">
        <v>0</v>
      </c>
      <c r="G24" s="32">
        <v>59</v>
      </c>
      <c r="H24" s="32">
        <v>0</v>
      </c>
      <c r="I24" s="32">
        <v>0</v>
      </c>
      <c r="J24" s="32">
        <v>1</v>
      </c>
      <c r="K24" s="33">
        <v>61</v>
      </c>
    </row>
    <row r="25" spans="1:15" s="30" customFormat="1" ht="20.25">
      <c r="A25" s="35"/>
      <c r="B25" s="40" t="s">
        <v>17</v>
      </c>
      <c r="C25" s="40">
        <v>3238</v>
      </c>
      <c r="D25" s="40">
        <v>9903</v>
      </c>
      <c r="E25" s="40">
        <v>2268</v>
      </c>
      <c r="F25" s="40">
        <v>1466</v>
      </c>
      <c r="G25" s="40">
        <v>14119</v>
      </c>
      <c r="H25" s="40">
        <v>1575</v>
      </c>
      <c r="I25" s="40">
        <v>15430</v>
      </c>
      <c r="J25" s="40">
        <v>17462</v>
      </c>
      <c r="K25" s="36">
        <v>65461</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207</v>
      </c>
      <c r="D27" s="32">
        <v>770</v>
      </c>
      <c r="E27" s="32">
        <v>102</v>
      </c>
      <c r="F27" s="32">
        <v>816</v>
      </c>
      <c r="G27" s="32">
        <v>9749</v>
      </c>
      <c r="H27" s="32">
        <v>42</v>
      </c>
      <c r="I27" s="32">
        <v>2733</v>
      </c>
      <c r="J27" s="32">
        <v>3275</v>
      </c>
      <c r="K27" s="33">
        <v>17694</v>
      </c>
    </row>
    <row r="28" spans="1:11" s="30" customFormat="1" ht="20.25">
      <c r="A28" s="34"/>
      <c r="B28" s="32" t="s">
        <v>6</v>
      </c>
      <c r="C28" s="32">
        <v>138</v>
      </c>
      <c r="D28" s="32">
        <v>136</v>
      </c>
      <c r="E28" s="32">
        <v>0</v>
      </c>
      <c r="F28" s="32">
        <v>42</v>
      </c>
      <c r="G28" s="32">
        <v>71</v>
      </c>
      <c r="H28" s="32">
        <v>0</v>
      </c>
      <c r="I28" s="32">
        <v>68</v>
      </c>
      <c r="J28" s="32">
        <v>822</v>
      </c>
      <c r="K28" s="33">
        <v>1277</v>
      </c>
    </row>
    <row r="29" spans="1:11" s="30" customFormat="1" ht="20.25">
      <c r="A29" s="34"/>
      <c r="B29" s="32" t="s">
        <v>20</v>
      </c>
      <c r="C29" s="32">
        <v>26</v>
      </c>
      <c r="D29" s="32">
        <v>116</v>
      </c>
      <c r="E29" s="32">
        <v>19</v>
      </c>
      <c r="F29" s="32">
        <v>94</v>
      </c>
      <c r="G29" s="32">
        <v>224</v>
      </c>
      <c r="H29" s="32">
        <v>0</v>
      </c>
      <c r="I29" s="32">
        <v>165</v>
      </c>
      <c r="J29" s="32">
        <v>216</v>
      </c>
      <c r="K29" s="33">
        <v>860</v>
      </c>
    </row>
    <row r="30" spans="1:11" s="30" customFormat="1" ht="20.25">
      <c r="A30" s="34"/>
      <c r="B30" s="32" t="s">
        <v>8</v>
      </c>
      <c r="C30" s="32">
        <v>0</v>
      </c>
      <c r="D30" s="32">
        <v>0</v>
      </c>
      <c r="E30" s="32">
        <v>0</v>
      </c>
      <c r="F30" s="32">
        <v>0</v>
      </c>
      <c r="G30" s="32">
        <v>9</v>
      </c>
      <c r="H30" s="32">
        <v>0</v>
      </c>
      <c r="I30" s="32">
        <v>0</v>
      </c>
      <c r="J30" s="32">
        <v>1</v>
      </c>
      <c r="K30" s="33">
        <v>10</v>
      </c>
    </row>
    <row r="31" spans="1:11" s="30" customFormat="1" ht="20.25">
      <c r="A31" s="34"/>
      <c r="B31" s="32" t="s">
        <v>9</v>
      </c>
      <c r="C31" s="32">
        <v>0</v>
      </c>
      <c r="D31" s="32">
        <v>0</v>
      </c>
      <c r="E31" s="32">
        <v>16</v>
      </c>
      <c r="F31" s="32">
        <v>0</v>
      </c>
      <c r="G31" s="32">
        <v>2</v>
      </c>
      <c r="H31" s="32">
        <v>0</v>
      </c>
      <c r="I31" s="32">
        <v>0</v>
      </c>
      <c r="J31" s="32">
        <v>0</v>
      </c>
      <c r="K31" s="33">
        <v>18</v>
      </c>
    </row>
    <row r="32" spans="1:11" s="30" customFormat="1" ht="20.25">
      <c r="A32" s="34"/>
      <c r="B32" s="32" t="s">
        <v>10</v>
      </c>
      <c r="C32" s="32">
        <v>0</v>
      </c>
      <c r="D32" s="32">
        <v>3</v>
      </c>
      <c r="E32" s="32">
        <v>0</v>
      </c>
      <c r="F32" s="32">
        <v>1</v>
      </c>
      <c r="G32" s="32">
        <v>15</v>
      </c>
      <c r="H32" s="32">
        <v>0</v>
      </c>
      <c r="I32" s="32">
        <v>9</v>
      </c>
      <c r="J32" s="32">
        <v>67</v>
      </c>
      <c r="K32" s="33">
        <v>95</v>
      </c>
    </row>
    <row r="33" spans="1:11" s="30" customFormat="1" ht="20.25">
      <c r="A33" s="34"/>
      <c r="B33" s="32" t="s">
        <v>11</v>
      </c>
      <c r="C33" s="32">
        <v>0</v>
      </c>
      <c r="D33" s="32">
        <v>0</v>
      </c>
      <c r="E33" s="32">
        <v>1</v>
      </c>
      <c r="F33" s="32">
        <v>0</v>
      </c>
      <c r="G33" s="32">
        <v>0</v>
      </c>
      <c r="H33" s="32">
        <v>0</v>
      </c>
      <c r="I33" s="32">
        <v>2</v>
      </c>
      <c r="J33" s="32">
        <v>2</v>
      </c>
      <c r="K33" s="33">
        <v>5</v>
      </c>
    </row>
    <row r="34" spans="1:11" s="30" customFormat="1" ht="20.25">
      <c r="A34" s="34"/>
      <c r="B34" s="32" t="s">
        <v>12</v>
      </c>
      <c r="C34" s="32">
        <v>51</v>
      </c>
      <c r="D34" s="32">
        <v>123</v>
      </c>
      <c r="E34" s="32">
        <v>7</v>
      </c>
      <c r="F34" s="32">
        <v>168</v>
      </c>
      <c r="G34" s="32">
        <v>605</v>
      </c>
      <c r="H34" s="32">
        <v>82</v>
      </c>
      <c r="I34" s="32">
        <v>1273</v>
      </c>
      <c r="J34" s="32">
        <v>7395</v>
      </c>
      <c r="K34" s="33">
        <v>9704</v>
      </c>
    </row>
    <row r="35" spans="1:11" s="30" customFormat="1" ht="20.25">
      <c r="A35" s="34"/>
      <c r="B35" s="32" t="s">
        <v>13</v>
      </c>
      <c r="C35" s="32">
        <v>3</v>
      </c>
      <c r="D35" s="32">
        <v>16</v>
      </c>
      <c r="E35" s="32">
        <v>0</v>
      </c>
      <c r="F35" s="32">
        <v>22</v>
      </c>
      <c r="G35" s="32">
        <v>65</v>
      </c>
      <c r="H35" s="32">
        <v>4</v>
      </c>
      <c r="I35" s="32">
        <v>224</v>
      </c>
      <c r="J35" s="32">
        <v>214</v>
      </c>
      <c r="K35" s="33">
        <v>548</v>
      </c>
    </row>
    <row r="36" spans="1:11" s="30" customFormat="1" ht="20.25">
      <c r="A36" s="34"/>
      <c r="B36" s="32" t="s">
        <v>14</v>
      </c>
      <c r="C36" s="32">
        <v>0</v>
      </c>
      <c r="D36" s="32">
        <v>1</v>
      </c>
      <c r="E36" s="32">
        <v>0</v>
      </c>
      <c r="F36" s="32">
        <v>1</v>
      </c>
      <c r="G36" s="32">
        <v>0</v>
      </c>
      <c r="H36" s="32">
        <v>0</v>
      </c>
      <c r="I36" s="32">
        <v>0</v>
      </c>
      <c r="J36" s="32">
        <v>0</v>
      </c>
      <c r="K36" s="33">
        <v>2</v>
      </c>
    </row>
    <row r="37" spans="1:11" s="30" customFormat="1" ht="20.25">
      <c r="A37" s="34"/>
      <c r="B37" s="32" t="s">
        <v>15</v>
      </c>
      <c r="C37" s="32">
        <v>0</v>
      </c>
      <c r="D37" s="32">
        <v>4</v>
      </c>
      <c r="E37" s="32">
        <v>0</v>
      </c>
      <c r="F37" s="32">
        <v>0</v>
      </c>
      <c r="G37" s="32">
        <v>247</v>
      </c>
      <c r="H37" s="32">
        <v>0</v>
      </c>
      <c r="I37" s="32">
        <v>272</v>
      </c>
      <c r="J37" s="32">
        <v>46</v>
      </c>
      <c r="K37" s="33">
        <v>569</v>
      </c>
    </row>
    <row r="38" spans="1:11" s="30" customFormat="1" ht="20.25">
      <c r="A38" s="34"/>
      <c r="B38" s="32" t="s">
        <v>16</v>
      </c>
      <c r="C38" s="32">
        <v>1</v>
      </c>
      <c r="D38" s="32">
        <v>1</v>
      </c>
      <c r="E38" s="32">
        <v>0</v>
      </c>
      <c r="F38" s="32">
        <v>0</v>
      </c>
      <c r="G38" s="32">
        <v>1</v>
      </c>
      <c r="H38" s="32">
        <v>0</v>
      </c>
      <c r="I38" s="32">
        <v>0</v>
      </c>
      <c r="J38" s="32">
        <v>1</v>
      </c>
      <c r="K38" s="33">
        <v>4</v>
      </c>
    </row>
    <row r="39" spans="1:15" s="30" customFormat="1" ht="20.25">
      <c r="A39" s="35"/>
      <c r="B39" s="40" t="s">
        <v>17</v>
      </c>
      <c r="C39" s="40">
        <v>426</v>
      </c>
      <c r="D39" s="40">
        <v>1170</v>
      </c>
      <c r="E39" s="40">
        <v>145</v>
      </c>
      <c r="F39" s="40">
        <v>1144</v>
      </c>
      <c r="G39" s="40">
        <v>10988</v>
      </c>
      <c r="H39" s="40">
        <v>128</v>
      </c>
      <c r="I39" s="40">
        <v>4746</v>
      </c>
      <c r="J39" s="40">
        <v>12039</v>
      </c>
      <c r="K39" s="36">
        <v>30786</v>
      </c>
      <c r="L39" s="47"/>
      <c r="M39" s="47"/>
      <c r="N39" s="47"/>
      <c r="O39" s="47"/>
    </row>
    <row r="40" spans="1:15" s="30" customFormat="1" ht="12.75" customHeight="1">
      <c r="A40" s="53"/>
      <c r="B40" s="54"/>
      <c r="C40" s="54"/>
      <c r="D40" s="54"/>
      <c r="E40" s="54"/>
      <c r="F40" s="54"/>
      <c r="G40" s="54"/>
      <c r="H40" s="54"/>
      <c r="I40" s="54"/>
      <c r="J40" s="54"/>
      <c r="K40" s="55"/>
      <c r="L40" s="47"/>
      <c r="M40" s="47"/>
      <c r="N40" s="47"/>
      <c r="O40" s="47"/>
    </row>
    <row r="41" spans="1:15" s="30" customFormat="1" ht="20.25">
      <c r="A41" s="36" t="s">
        <v>40</v>
      </c>
      <c r="B41" s="41"/>
      <c r="C41" s="36">
        <v>3664</v>
      </c>
      <c r="D41" s="36">
        <v>11073</v>
      </c>
      <c r="E41" s="36">
        <v>2413</v>
      </c>
      <c r="F41" s="36">
        <v>2610</v>
      </c>
      <c r="G41" s="36">
        <v>25107</v>
      </c>
      <c r="H41" s="36">
        <v>1703</v>
      </c>
      <c r="I41" s="36">
        <v>20176</v>
      </c>
      <c r="J41" s="36">
        <v>29501</v>
      </c>
      <c r="K41" s="36">
        <v>96247</v>
      </c>
      <c r="L41" s="47"/>
      <c r="M41" s="47"/>
      <c r="N41" s="47"/>
      <c r="O41" s="47"/>
    </row>
    <row r="42" ht="10.5" customHeight="1">
      <c r="B42" s="30"/>
    </row>
    <row r="43" s="30" customFormat="1" ht="16.5">
      <c r="B43" s="42" t="s">
        <v>30</v>
      </c>
    </row>
    <row r="44" spans="2:10" ht="41.25" customHeight="1">
      <c r="B44" s="295"/>
      <c r="C44" s="295"/>
      <c r="D44" s="295"/>
      <c r="E44" s="295"/>
      <c r="F44" s="295"/>
      <c r="G44" s="295"/>
      <c r="H44" s="295"/>
      <c r="I44" s="295"/>
      <c r="J44" s="295"/>
    </row>
  </sheetData>
  <sheetProtection/>
  <mergeCells count="1">
    <mergeCell ref="B44:J44"/>
  </mergeCells>
  <printOptions/>
  <pageMargins left="0.25" right="0.25" top="0.3165277777777778" bottom="0.75" header="0.3" footer="0.3"/>
  <pageSetup fitToHeight="1" fitToWidth="1" horizontalDpi="1200" verticalDpi="1200" orientation="landscape" scale="5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44"/>
  <sheetViews>
    <sheetView showGridLines="0" view="pageLayout" zoomScale="75" zoomScalePageLayoutView="75" workbookViewId="0" topLeftCell="C1">
      <selection activeCell="H10" sqref="H10"/>
    </sheetView>
  </sheetViews>
  <sheetFormatPr defaultColWidth="9.140625" defaultRowHeight="15"/>
  <cols>
    <col min="1" max="1" width="3.7109375" style="0" customWidth="1"/>
    <col min="2" max="2" width="42.57421875" style="0" customWidth="1"/>
    <col min="3" max="3" width="23.8515625" style="0" customWidth="1"/>
    <col min="4" max="4" width="20.57421875" style="0" customWidth="1"/>
    <col min="5" max="5" width="26.00390625" style="0" customWidth="1"/>
    <col min="6" max="6" width="20.57421875" style="0" customWidth="1"/>
    <col min="7" max="7" width="25.421875" style="0" customWidth="1"/>
    <col min="8" max="11" width="20.57421875" style="0" customWidth="1"/>
  </cols>
  <sheetData>
    <row r="1" ht="15">
      <c r="A1" s="29"/>
    </row>
    <row r="2" ht="15">
      <c r="A2" s="29"/>
    </row>
    <row r="3" ht="15">
      <c r="A3" s="29"/>
    </row>
    <row r="4" ht="15">
      <c r="A4" s="29"/>
    </row>
    <row r="5" ht="15">
      <c r="A5" s="29"/>
    </row>
    <row r="6" ht="51.75" customHeight="1">
      <c r="A6" s="29"/>
    </row>
    <row r="7" spans="1:11" ht="27" customHeight="1">
      <c r="A7" s="29"/>
      <c r="B7" s="37" t="s">
        <v>97</v>
      </c>
      <c r="C7" s="43"/>
      <c r="D7" s="43"/>
      <c r="E7" s="43"/>
      <c r="F7" s="43"/>
      <c r="G7" s="43"/>
      <c r="H7" s="43"/>
      <c r="I7" s="43"/>
      <c r="J7" s="43"/>
      <c r="K7" s="43"/>
    </row>
    <row r="8" s="30" customFormat="1" ht="16.5"/>
    <row r="9" spans="2:11" s="30" customFormat="1" ht="26.25">
      <c r="B9" s="37" t="s">
        <v>195</v>
      </c>
      <c r="C9" s="44"/>
      <c r="D9" s="44"/>
      <c r="E9" s="44"/>
      <c r="F9" s="44"/>
      <c r="G9" s="44"/>
      <c r="H9" s="44"/>
      <c r="I9" s="44"/>
      <c r="J9" s="44"/>
      <c r="K9" s="44"/>
    </row>
    <row r="10" spans="1:11" s="46" customFormat="1" ht="100.5"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13</v>
      </c>
      <c r="D11" s="32">
        <v>84</v>
      </c>
      <c r="E11" s="32">
        <v>13</v>
      </c>
      <c r="F11" s="32">
        <v>35</v>
      </c>
      <c r="G11" s="32">
        <v>251</v>
      </c>
      <c r="H11" s="32">
        <v>23</v>
      </c>
      <c r="I11" s="32">
        <v>132</v>
      </c>
      <c r="J11" s="32">
        <v>126</v>
      </c>
      <c r="K11" s="33">
        <v>677</v>
      </c>
    </row>
    <row r="12" spans="1:11" s="30" customFormat="1" ht="20.25">
      <c r="A12" s="33" t="s">
        <v>0</v>
      </c>
      <c r="B12" s="39"/>
      <c r="C12" s="32"/>
      <c r="D12" s="32"/>
      <c r="E12" s="32"/>
      <c r="F12" s="32"/>
      <c r="G12" s="32"/>
      <c r="H12" s="32"/>
      <c r="I12" s="32"/>
      <c r="J12" s="32"/>
      <c r="K12" s="33"/>
    </row>
    <row r="13" spans="1:11" s="30" customFormat="1" ht="20.25">
      <c r="A13" s="34"/>
      <c r="B13" s="32" t="s">
        <v>19</v>
      </c>
      <c r="C13" s="32">
        <v>21596.579999999998</v>
      </c>
      <c r="D13" s="32">
        <v>29798.99</v>
      </c>
      <c r="E13" s="32">
        <v>3610</v>
      </c>
      <c r="F13" s="32">
        <v>7421.629999999999</v>
      </c>
      <c r="G13" s="32">
        <v>58350.96</v>
      </c>
      <c r="H13" s="32">
        <v>3624.41</v>
      </c>
      <c r="I13" s="32">
        <v>20390.2</v>
      </c>
      <c r="J13" s="32">
        <v>62032.380000000005</v>
      </c>
      <c r="K13" s="33">
        <v>206825.15000000002</v>
      </c>
    </row>
    <row r="14" spans="1:11" s="30" customFormat="1" ht="20.25">
      <c r="A14" s="34"/>
      <c r="B14" s="32" t="s">
        <v>6</v>
      </c>
      <c r="C14" s="32">
        <v>2810.25</v>
      </c>
      <c r="D14" s="32">
        <v>65030.2</v>
      </c>
      <c r="E14" s="32">
        <v>0</v>
      </c>
      <c r="F14" s="32">
        <v>823.5</v>
      </c>
      <c r="G14" s="32">
        <v>273.5</v>
      </c>
      <c r="H14" s="32">
        <v>2388.5</v>
      </c>
      <c r="I14" s="32">
        <v>732.5</v>
      </c>
      <c r="J14" s="32">
        <v>199608.74999999997</v>
      </c>
      <c r="K14" s="33">
        <v>271667.19999999995</v>
      </c>
    </row>
    <row r="15" spans="1:11" s="30" customFormat="1" ht="20.25">
      <c r="A15" s="34"/>
      <c r="B15" s="32" t="s">
        <v>20</v>
      </c>
      <c r="C15" s="32">
        <v>1218.75</v>
      </c>
      <c r="D15" s="32">
        <v>387.25</v>
      </c>
      <c r="E15" s="32">
        <v>78.25</v>
      </c>
      <c r="F15" s="32">
        <v>172.75</v>
      </c>
      <c r="G15" s="32">
        <v>927.75</v>
      </c>
      <c r="H15" s="32">
        <v>135.5</v>
      </c>
      <c r="I15" s="32">
        <v>869.55</v>
      </c>
      <c r="J15" s="32">
        <v>641.5</v>
      </c>
      <c r="K15" s="33">
        <v>4431.3</v>
      </c>
    </row>
    <row r="16" spans="1:11" s="30" customFormat="1" ht="20.25">
      <c r="A16" s="34"/>
      <c r="B16" s="32" t="s">
        <v>8</v>
      </c>
      <c r="C16" s="32">
        <v>0</v>
      </c>
      <c r="D16" s="32">
        <v>0</v>
      </c>
      <c r="E16" s="32">
        <v>0</v>
      </c>
      <c r="F16" s="32">
        <v>0</v>
      </c>
      <c r="G16" s="32">
        <v>660</v>
      </c>
      <c r="H16" s="32">
        <v>0</v>
      </c>
      <c r="I16" s="32">
        <v>0</v>
      </c>
      <c r="J16" s="32">
        <v>0</v>
      </c>
      <c r="K16" s="33">
        <v>660</v>
      </c>
    </row>
    <row r="17" spans="1:11" s="30" customFormat="1" ht="20.25">
      <c r="A17" s="34"/>
      <c r="B17" s="32" t="s">
        <v>9</v>
      </c>
      <c r="C17" s="32">
        <v>72</v>
      </c>
      <c r="D17" s="32">
        <v>97</v>
      </c>
      <c r="E17" s="32">
        <v>388.5</v>
      </c>
      <c r="F17" s="32">
        <v>0</v>
      </c>
      <c r="G17" s="32">
        <v>21</v>
      </c>
      <c r="H17" s="32">
        <v>0</v>
      </c>
      <c r="I17" s="32">
        <v>0</v>
      </c>
      <c r="J17" s="32">
        <v>3</v>
      </c>
      <c r="K17" s="33">
        <v>581.5</v>
      </c>
    </row>
    <row r="18" spans="1:11" s="30" customFormat="1" ht="20.25">
      <c r="A18" s="34"/>
      <c r="B18" s="32" t="s">
        <v>10</v>
      </c>
      <c r="C18" s="32">
        <v>0</v>
      </c>
      <c r="D18" s="32">
        <v>1265</v>
      </c>
      <c r="E18" s="32">
        <v>35</v>
      </c>
      <c r="F18" s="32">
        <v>15</v>
      </c>
      <c r="G18" s="32">
        <v>2011.5</v>
      </c>
      <c r="H18" s="32">
        <v>0</v>
      </c>
      <c r="I18" s="32">
        <v>420</v>
      </c>
      <c r="J18" s="32">
        <v>848.5</v>
      </c>
      <c r="K18" s="33">
        <v>4595</v>
      </c>
    </row>
    <row r="19" spans="1:11" s="30" customFormat="1" ht="20.25">
      <c r="A19" s="34"/>
      <c r="B19" s="32" t="s">
        <v>11</v>
      </c>
      <c r="C19" s="32">
        <v>0</v>
      </c>
      <c r="D19" s="32">
        <v>3</v>
      </c>
      <c r="E19" s="32">
        <v>0</v>
      </c>
      <c r="F19" s="32">
        <v>2.5</v>
      </c>
      <c r="G19" s="32">
        <v>2.5</v>
      </c>
      <c r="H19" s="32">
        <v>0</v>
      </c>
      <c r="I19" s="32">
        <v>480.16999999999996</v>
      </c>
      <c r="J19" s="32">
        <v>3</v>
      </c>
      <c r="K19" s="33">
        <v>491.16999999999996</v>
      </c>
    </row>
    <row r="20" spans="1:11" s="30" customFormat="1" ht="20.25">
      <c r="A20" s="34"/>
      <c r="B20" s="32" t="s">
        <v>12</v>
      </c>
      <c r="C20" s="32">
        <v>518.25</v>
      </c>
      <c r="D20" s="32">
        <v>2207</v>
      </c>
      <c r="E20" s="32">
        <v>283.25</v>
      </c>
      <c r="F20" s="32">
        <v>483.28</v>
      </c>
      <c r="G20" s="32">
        <v>17549.55</v>
      </c>
      <c r="H20" s="32">
        <v>1249.25</v>
      </c>
      <c r="I20" s="32">
        <v>11373.099999999999</v>
      </c>
      <c r="J20" s="32">
        <v>4680.92</v>
      </c>
      <c r="K20" s="33">
        <v>38344.59999999999</v>
      </c>
    </row>
    <row r="21" spans="1:11" s="30" customFormat="1" ht="20.25">
      <c r="A21" s="34"/>
      <c r="B21" s="32" t="s">
        <v>13</v>
      </c>
      <c r="C21" s="32">
        <v>164.25</v>
      </c>
      <c r="D21" s="32">
        <v>1117</v>
      </c>
      <c r="E21" s="32">
        <v>80.5</v>
      </c>
      <c r="F21" s="32">
        <v>204.25</v>
      </c>
      <c r="G21" s="32">
        <v>10320.05</v>
      </c>
      <c r="H21" s="32">
        <v>76.5</v>
      </c>
      <c r="I21" s="32">
        <v>15953.63</v>
      </c>
      <c r="J21" s="32">
        <v>6212.7</v>
      </c>
      <c r="K21" s="33">
        <v>34128.88</v>
      </c>
    </row>
    <row r="22" spans="1:11" s="30" customFormat="1" ht="20.25">
      <c r="A22" s="34"/>
      <c r="B22" s="32" t="s">
        <v>14</v>
      </c>
      <c r="C22" s="32">
        <v>0</v>
      </c>
      <c r="D22" s="32">
        <v>2</v>
      </c>
      <c r="E22" s="32">
        <v>0</v>
      </c>
      <c r="F22" s="32">
        <v>0</v>
      </c>
      <c r="G22" s="32">
        <v>55.25</v>
      </c>
      <c r="H22" s="32">
        <v>0</v>
      </c>
      <c r="I22" s="32">
        <v>3</v>
      </c>
      <c r="J22" s="32">
        <v>100.05000000000001</v>
      </c>
      <c r="K22" s="33">
        <v>160.3</v>
      </c>
    </row>
    <row r="23" spans="1:11" s="30" customFormat="1" ht="20.25">
      <c r="A23" s="34"/>
      <c r="B23" s="32" t="s">
        <v>15</v>
      </c>
      <c r="C23" s="32">
        <v>56</v>
      </c>
      <c r="D23" s="32">
        <v>166</v>
      </c>
      <c r="E23" s="32">
        <v>8</v>
      </c>
      <c r="F23" s="32">
        <v>65.2</v>
      </c>
      <c r="G23" s="32">
        <v>4640.5</v>
      </c>
      <c r="H23" s="32">
        <v>30</v>
      </c>
      <c r="I23" s="32">
        <v>777.5</v>
      </c>
      <c r="J23" s="32">
        <v>69</v>
      </c>
      <c r="K23" s="33">
        <v>5812.2</v>
      </c>
    </row>
    <row r="24" spans="1:11" s="30" customFormat="1" ht="20.25">
      <c r="A24" s="34"/>
      <c r="B24" s="32" t="s">
        <v>16</v>
      </c>
      <c r="C24" s="32">
        <v>0</v>
      </c>
      <c r="D24" s="32">
        <v>3</v>
      </c>
      <c r="E24" s="32">
        <v>0</v>
      </c>
      <c r="F24" s="32">
        <v>0</v>
      </c>
      <c r="G24" s="32">
        <v>210</v>
      </c>
      <c r="H24" s="32">
        <v>0</v>
      </c>
      <c r="I24" s="32">
        <v>0</v>
      </c>
      <c r="J24" s="32">
        <v>3</v>
      </c>
      <c r="K24" s="33">
        <v>216</v>
      </c>
    </row>
    <row r="25" spans="1:11" s="30" customFormat="1" ht="20.25">
      <c r="A25" s="35"/>
      <c r="B25" s="40" t="s">
        <v>17</v>
      </c>
      <c r="C25" s="40">
        <v>26436.079999999998</v>
      </c>
      <c r="D25" s="40">
        <v>100076.44</v>
      </c>
      <c r="E25" s="40">
        <v>4483.5</v>
      </c>
      <c r="F25" s="40">
        <v>9188.11</v>
      </c>
      <c r="G25" s="40">
        <v>95022.56</v>
      </c>
      <c r="H25" s="40">
        <v>7504.16</v>
      </c>
      <c r="I25" s="40">
        <v>50999.649999999994</v>
      </c>
      <c r="J25" s="40">
        <v>274202.8</v>
      </c>
      <c r="K25" s="36">
        <v>567913.3</v>
      </c>
    </row>
    <row r="26" spans="1:11" s="30" customFormat="1" ht="20.25">
      <c r="A26" s="33" t="s">
        <v>18</v>
      </c>
      <c r="B26" s="39"/>
      <c r="C26" s="32"/>
      <c r="D26" s="32"/>
      <c r="E26" s="32"/>
      <c r="F26" s="32"/>
      <c r="G26" s="32"/>
      <c r="H26" s="32"/>
      <c r="I26" s="32"/>
      <c r="J26" s="32"/>
      <c r="K26" s="45"/>
    </row>
    <row r="27" spans="1:11" s="30" customFormat="1" ht="20.25">
      <c r="A27" s="34"/>
      <c r="B27" s="32" t="s">
        <v>19</v>
      </c>
      <c r="C27" s="32">
        <v>2660.08</v>
      </c>
      <c r="D27" s="32">
        <v>7797.2</v>
      </c>
      <c r="E27" s="32">
        <v>513</v>
      </c>
      <c r="F27" s="32">
        <v>4484.75</v>
      </c>
      <c r="G27" s="32">
        <v>33427.25</v>
      </c>
      <c r="H27" s="32">
        <v>377.5</v>
      </c>
      <c r="I27" s="32">
        <v>13558.91</v>
      </c>
      <c r="J27" s="32">
        <v>28869.23</v>
      </c>
      <c r="K27" s="33">
        <v>91687.92</v>
      </c>
    </row>
    <row r="28" spans="1:11" s="30" customFormat="1" ht="20.25">
      <c r="A28" s="34"/>
      <c r="B28" s="32" t="s">
        <v>6</v>
      </c>
      <c r="C28" s="32">
        <v>3819.5</v>
      </c>
      <c r="D28" s="32">
        <v>2585.6</v>
      </c>
      <c r="E28" s="32">
        <v>0</v>
      </c>
      <c r="F28" s="32">
        <v>745</v>
      </c>
      <c r="G28" s="32">
        <v>2363.75</v>
      </c>
      <c r="H28" s="32">
        <v>0</v>
      </c>
      <c r="I28" s="32">
        <v>219</v>
      </c>
      <c r="J28" s="32">
        <v>18165.25</v>
      </c>
      <c r="K28" s="33">
        <v>27898.1</v>
      </c>
    </row>
    <row r="29" spans="1:11" s="30" customFormat="1" ht="20.25">
      <c r="A29" s="34"/>
      <c r="B29" s="32" t="s">
        <v>20</v>
      </c>
      <c r="C29" s="32">
        <v>32.25</v>
      </c>
      <c r="D29" s="32">
        <v>134</v>
      </c>
      <c r="E29" s="32">
        <v>19</v>
      </c>
      <c r="F29" s="32">
        <v>100.5</v>
      </c>
      <c r="G29" s="32">
        <v>419.75</v>
      </c>
      <c r="H29" s="32">
        <v>0</v>
      </c>
      <c r="I29" s="32">
        <v>280</v>
      </c>
      <c r="J29" s="32">
        <v>502</v>
      </c>
      <c r="K29" s="33">
        <v>1487.5</v>
      </c>
    </row>
    <row r="30" spans="1:11" s="30" customFormat="1" ht="20.25">
      <c r="A30" s="34"/>
      <c r="B30" s="32" t="s">
        <v>8</v>
      </c>
      <c r="C30" s="32">
        <v>0</v>
      </c>
      <c r="D30" s="32">
        <v>0</v>
      </c>
      <c r="E30" s="32">
        <v>0</v>
      </c>
      <c r="F30" s="32">
        <v>0</v>
      </c>
      <c r="G30" s="32">
        <v>113.5</v>
      </c>
      <c r="H30" s="32">
        <v>0</v>
      </c>
      <c r="I30" s="32">
        <v>0</v>
      </c>
      <c r="J30" s="32">
        <v>10</v>
      </c>
      <c r="K30" s="33">
        <v>123.5</v>
      </c>
    </row>
    <row r="31" spans="1:11" s="30" customFormat="1" ht="20.25">
      <c r="A31" s="34"/>
      <c r="B31" s="32" t="s">
        <v>9</v>
      </c>
      <c r="C31" s="32">
        <v>0</v>
      </c>
      <c r="D31" s="32">
        <v>0</v>
      </c>
      <c r="E31" s="32">
        <v>78</v>
      </c>
      <c r="F31" s="32">
        <v>0</v>
      </c>
      <c r="G31" s="32">
        <v>18</v>
      </c>
      <c r="H31" s="32">
        <v>0</v>
      </c>
      <c r="I31" s="32">
        <v>0</v>
      </c>
      <c r="J31" s="32">
        <v>0</v>
      </c>
      <c r="K31" s="33">
        <v>96</v>
      </c>
    </row>
    <row r="32" spans="1:11" s="30" customFormat="1" ht="20.25">
      <c r="A32" s="34"/>
      <c r="B32" s="32" t="s">
        <v>10</v>
      </c>
      <c r="C32" s="32">
        <v>0</v>
      </c>
      <c r="D32" s="32">
        <v>140</v>
      </c>
      <c r="E32" s="32">
        <v>0</v>
      </c>
      <c r="F32" s="32">
        <v>20</v>
      </c>
      <c r="G32" s="32">
        <v>300</v>
      </c>
      <c r="H32" s="32">
        <v>0</v>
      </c>
      <c r="I32" s="32">
        <v>90</v>
      </c>
      <c r="J32" s="32">
        <v>1270.5</v>
      </c>
      <c r="K32" s="33">
        <v>1820.5</v>
      </c>
    </row>
    <row r="33" spans="1:11" s="30" customFormat="1" ht="20.25">
      <c r="A33" s="34"/>
      <c r="B33" s="32" t="s">
        <v>11</v>
      </c>
      <c r="C33" s="32">
        <v>0</v>
      </c>
      <c r="D33" s="32">
        <v>0</v>
      </c>
      <c r="E33" s="32">
        <v>0.5</v>
      </c>
      <c r="F33" s="32">
        <v>0</v>
      </c>
      <c r="G33" s="32">
        <v>0</v>
      </c>
      <c r="H33" s="32">
        <v>0</v>
      </c>
      <c r="I33" s="32">
        <v>11.43</v>
      </c>
      <c r="J33" s="32">
        <v>0.75</v>
      </c>
      <c r="K33" s="33">
        <v>12.68</v>
      </c>
    </row>
    <row r="34" spans="1:11" s="30" customFormat="1" ht="20.25">
      <c r="A34" s="34"/>
      <c r="B34" s="32" t="s">
        <v>12</v>
      </c>
      <c r="C34" s="32">
        <v>191.5</v>
      </c>
      <c r="D34" s="32">
        <v>338</v>
      </c>
      <c r="E34" s="32">
        <v>91.5</v>
      </c>
      <c r="F34" s="32">
        <v>248.75</v>
      </c>
      <c r="G34" s="32">
        <v>2044.75</v>
      </c>
      <c r="H34" s="32">
        <v>338</v>
      </c>
      <c r="I34" s="32">
        <v>1485.82</v>
      </c>
      <c r="J34" s="32">
        <v>5335.85</v>
      </c>
      <c r="K34" s="33">
        <v>10074.17</v>
      </c>
    </row>
    <row r="35" spans="1:11" s="30" customFormat="1" ht="20.25">
      <c r="A35" s="34"/>
      <c r="B35" s="32" t="s">
        <v>13</v>
      </c>
      <c r="C35" s="32">
        <v>8.75</v>
      </c>
      <c r="D35" s="32">
        <v>96.25</v>
      </c>
      <c r="E35" s="32">
        <v>0</v>
      </c>
      <c r="F35" s="32">
        <v>88.25</v>
      </c>
      <c r="G35" s="32">
        <v>867.5</v>
      </c>
      <c r="H35" s="32">
        <v>35</v>
      </c>
      <c r="I35" s="32">
        <v>2413</v>
      </c>
      <c r="J35" s="32">
        <v>2218.5</v>
      </c>
      <c r="K35" s="33">
        <v>5727.25</v>
      </c>
    </row>
    <row r="36" spans="1:11" s="30" customFormat="1" ht="20.25">
      <c r="A36" s="34"/>
      <c r="B36" s="32" t="s">
        <v>14</v>
      </c>
      <c r="C36" s="32">
        <v>0</v>
      </c>
      <c r="D36" s="32">
        <v>179</v>
      </c>
      <c r="E36" s="32">
        <v>0</v>
      </c>
      <c r="F36" s="32">
        <v>10</v>
      </c>
      <c r="G36" s="32">
        <v>0</v>
      </c>
      <c r="H36" s="32">
        <v>0</v>
      </c>
      <c r="I36" s="32">
        <v>0</v>
      </c>
      <c r="J36" s="32">
        <v>0</v>
      </c>
      <c r="K36" s="33">
        <v>189</v>
      </c>
    </row>
    <row r="37" spans="1:11" s="30" customFormat="1" ht="20.25">
      <c r="A37" s="34"/>
      <c r="B37" s="32" t="s">
        <v>15</v>
      </c>
      <c r="C37" s="32">
        <v>0</v>
      </c>
      <c r="D37" s="32">
        <v>36</v>
      </c>
      <c r="E37" s="32">
        <v>0</v>
      </c>
      <c r="F37" s="32">
        <v>0</v>
      </c>
      <c r="G37" s="32">
        <v>339.5</v>
      </c>
      <c r="H37" s="32">
        <v>0</v>
      </c>
      <c r="I37" s="32">
        <v>302.5</v>
      </c>
      <c r="J37" s="32">
        <v>181</v>
      </c>
      <c r="K37" s="33">
        <v>859</v>
      </c>
    </row>
    <row r="38" spans="1:11" s="30" customFormat="1" ht="20.25">
      <c r="A38" s="34"/>
      <c r="B38" s="32" t="s">
        <v>16</v>
      </c>
      <c r="C38" s="32">
        <v>3</v>
      </c>
      <c r="D38" s="32">
        <v>3</v>
      </c>
      <c r="E38" s="32">
        <v>0</v>
      </c>
      <c r="F38" s="32">
        <v>0</v>
      </c>
      <c r="G38" s="32">
        <v>3</v>
      </c>
      <c r="H38" s="32">
        <v>0</v>
      </c>
      <c r="I38" s="32">
        <v>0</v>
      </c>
      <c r="J38" s="32">
        <v>3</v>
      </c>
      <c r="K38" s="33">
        <v>12</v>
      </c>
    </row>
    <row r="39" spans="1:11" s="30" customFormat="1" ht="20.25">
      <c r="A39" s="35"/>
      <c r="B39" s="40" t="s">
        <v>17</v>
      </c>
      <c r="C39" s="40">
        <v>6715.08</v>
      </c>
      <c r="D39" s="40">
        <v>11309.05</v>
      </c>
      <c r="E39" s="40">
        <v>702</v>
      </c>
      <c r="F39" s="40">
        <v>5697.25</v>
      </c>
      <c r="G39" s="40">
        <v>39897</v>
      </c>
      <c r="H39" s="40">
        <v>750.5</v>
      </c>
      <c r="I39" s="40">
        <v>18360.66</v>
      </c>
      <c r="J39" s="40">
        <v>56556.079999999994</v>
      </c>
      <c r="K39" s="36">
        <v>139987.62</v>
      </c>
    </row>
    <row r="40" spans="1:11" s="30" customFormat="1" ht="10.5" customHeight="1">
      <c r="A40" s="53"/>
      <c r="B40" s="54"/>
      <c r="C40" s="54"/>
      <c r="D40" s="54"/>
      <c r="E40" s="54"/>
      <c r="F40" s="54"/>
      <c r="G40" s="54"/>
      <c r="H40" s="54"/>
      <c r="I40" s="54"/>
      <c r="J40" s="54"/>
      <c r="K40" s="55"/>
    </row>
    <row r="41" spans="1:11" s="30" customFormat="1" ht="20.25">
      <c r="A41" s="36" t="s">
        <v>40</v>
      </c>
      <c r="B41" s="41"/>
      <c r="C41" s="36">
        <v>33151.159999999996</v>
      </c>
      <c r="D41" s="36">
        <v>111385.49</v>
      </c>
      <c r="E41" s="36">
        <v>5185.5</v>
      </c>
      <c r="F41" s="36">
        <v>14885.36</v>
      </c>
      <c r="G41" s="36">
        <v>134919.56</v>
      </c>
      <c r="H41" s="36">
        <v>8254.66</v>
      </c>
      <c r="I41" s="36">
        <v>69360.31</v>
      </c>
      <c r="J41" s="36">
        <v>330758.88</v>
      </c>
      <c r="K41" s="36">
        <v>707900.92</v>
      </c>
    </row>
    <row r="42" spans="1:11" s="30" customFormat="1" ht="6" customHeight="1">
      <c r="A42" s="56"/>
      <c r="B42" s="57"/>
      <c r="C42" s="56"/>
      <c r="D42" s="56"/>
      <c r="E42" s="56"/>
      <c r="F42" s="56"/>
      <c r="G42" s="56"/>
      <c r="H42" s="56"/>
      <c r="I42" s="56"/>
      <c r="J42" s="56"/>
      <c r="K42" s="56"/>
    </row>
    <row r="43" s="30" customFormat="1" ht="16.5">
      <c r="B43" s="42" t="s">
        <v>30</v>
      </c>
    </row>
    <row r="44" spans="2:10" ht="37.5" customHeight="1">
      <c r="B44" s="295"/>
      <c r="C44" s="295"/>
      <c r="D44" s="295"/>
      <c r="E44" s="295"/>
      <c r="F44" s="295"/>
      <c r="G44" s="295"/>
      <c r="H44" s="295"/>
      <c r="I44" s="295"/>
      <c r="J44" s="295"/>
    </row>
  </sheetData>
  <sheetProtection/>
  <mergeCells count="1">
    <mergeCell ref="B44:J44"/>
  </mergeCells>
  <printOptions/>
  <pageMargins left="0.25" right="0.25" top="0.29444444444444445" bottom="0.75" header="0.3" footer="0.3"/>
  <pageSetup fitToHeight="1" fitToWidth="1" horizontalDpi="1200" verticalDpi="1200" orientation="landscape"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O44"/>
  <sheetViews>
    <sheetView showGridLines="0" view="pageLayout" zoomScale="75" zoomScalePageLayoutView="75" workbookViewId="0" topLeftCell="E1">
      <selection activeCell="H10" sqref="H10"/>
    </sheetView>
  </sheetViews>
  <sheetFormatPr defaultColWidth="9.140625" defaultRowHeight="15"/>
  <cols>
    <col min="1" max="1" width="3.7109375" style="0" customWidth="1"/>
    <col min="2" max="2" width="43.57421875" style="0" customWidth="1"/>
    <col min="3" max="3" width="25.7109375" style="0" customWidth="1"/>
    <col min="4" max="4" width="20.57421875" style="0" customWidth="1"/>
    <col min="5" max="5" width="24.421875" style="0" customWidth="1"/>
    <col min="6" max="6" width="20.57421875" style="0" customWidth="1"/>
    <col min="7" max="7" width="23.57421875" style="0" customWidth="1"/>
    <col min="8" max="11" width="20.57421875" style="0" customWidth="1"/>
  </cols>
  <sheetData>
    <row r="1" ht="15">
      <c r="A1" s="29"/>
    </row>
    <row r="2" ht="15">
      <c r="A2" s="29"/>
    </row>
    <row r="3" ht="15">
      <c r="A3" s="29"/>
    </row>
    <row r="4" ht="15">
      <c r="A4" s="29"/>
    </row>
    <row r="5" ht="15">
      <c r="A5" s="29"/>
    </row>
    <row r="6" ht="34.5" customHeight="1">
      <c r="A6" s="29"/>
    </row>
    <row r="7" spans="1:11" ht="26.25">
      <c r="A7" s="29"/>
      <c r="B7" s="37" t="s">
        <v>97</v>
      </c>
      <c r="C7" s="43"/>
      <c r="D7" s="43"/>
      <c r="E7" s="43"/>
      <c r="F7" s="43"/>
      <c r="G7" s="43"/>
      <c r="H7" s="43"/>
      <c r="I7" s="43"/>
      <c r="J7" s="43"/>
      <c r="K7" s="43"/>
    </row>
    <row r="8" ht="15">
      <c r="A8" s="29"/>
    </row>
    <row r="9" spans="2:11" s="30" customFormat="1" ht="26.25">
      <c r="B9" s="37" t="s">
        <v>196</v>
      </c>
      <c r="C9" s="44"/>
      <c r="D9" s="44"/>
      <c r="E9" s="44"/>
      <c r="F9" s="44"/>
      <c r="G9" s="44"/>
      <c r="H9" s="44"/>
      <c r="I9" s="44"/>
      <c r="J9" s="44"/>
      <c r="K9" s="44"/>
    </row>
    <row r="10" spans="1:11" s="46" customFormat="1" ht="8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13</v>
      </c>
      <c r="D11" s="32">
        <v>84</v>
      </c>
      <c r="E11" s="32">
        <v>13</v>
      </c>
      <c r="F11" s="32">
        <v>35</v>
      </c>
      <c r="G11" s="32">
        <v>251</v>
      </c>
      <c r="H11" s="32">
        <v>23</v>
      </c>
      <c r="I11" s="32">
        <v>132</v>
      </c>
      <c r="J11" s="32">
        <v>126</v>
      </c>
      <c r="K11" s="33">
        <v>677</v>
      </c>
    </row>
    <row r="12" spans="1:11" s="30" customFormat="1" ht="20.25">
      <c r="A12" s="33" t="s">
        <v>0</v>
      </c>
      <c r="B12" s="39"/>
      <c r="C12" s="32"/>
      <c r="D12" s="32"/>
      <c r="E12" s="32"/>
      <c r="F12" s="32"/>
      <c r="G12" s="32"/>
      <c r="H12" s="32"/>
      <c r="I12" s="32"/>
      <c r="J12" s="32"/>
      <c r="K12" s="33"/>
    </row>
    <row r="13" spans="1:11" s="30" customFormat="1" ht="20.25">
      <c r="A13" s="34"/>
      <c r="B13" s="32" t="s">
        <v>19</v>
      </c>
      <c r="C13" s="32">
        <v>11915</v>
      </c>
      <c r="D13" s="32">
        <v>92215</v>
      </c>
      <c r="E13" s="32">
        <v>30101</v>
      </c>
      <c r="F13" s="32">
        <v>34042</v>
      </c>
      <c r="G13" s="32">
        <v>571392</v>
      </c>
      <c r="H13" s="32">
        <v>7647</v>
      </c>
      <c r="I13" s="32">
        <v>116623</v>
      </c>
      <c r="J13" s="32">
        <v>247290</v>
      </c>
      <c r="K13" s="33">
        <v>1111225</v>
      </c>
    </row>
    <row r="14" spans="1:11" s="30" customFormat="1" ht="20.25">
      <c r="A14" s="34"/>
      <c r="B14" s="32" t="s">
        <v>6</v>
      </c>
      <c r="C14" s="32">
        <v>13184</v>
      </c>
      <c r="D14" s="32">
        <v>695333</v>
      </c>
      <c r="E14" s="32">
        <v>0</v>
      </c>
      <c r="F14" s="32">
        <v>15258</v>
      </c>
      <c r="G14" s="32">
        <v>2272</v>
      </c>
      <c r="H14" s="32">
        <v>18879</v>
      </c>
      <c r="I14" s="32">
        <v>4506</v>
      </c>
      <c r="J14" s="32">
        <v>2032796</v>
      </c>
      <c r="K14" s="33">
        <v>2782228</v>
      </c>
    </row>
    <row r="15" spans="1:11" s="30" customFormat="1" ht="20.25">
      <c r="A15" s="34"/>
      <c r="B15" s="32" t="s">
        <v>20</v>
      </c>
      <c r="C15" s="32">
        <v>7399</v>
      </c>
      <c r="D15" s="32">
        <v>1581</v>
      </c>
      <c r="E15" s="32">
        <v>928</v>
      </c>
      <c r="F15" s="32">
        <v>2329</v>
      </c>
      <c r="G15" s="32">
        <v>15190</v>
      </c>
      <c r="H15" s="32">
        <v>198</v>
      </c>
      <c r="I15" s="32">
        <v>2999</v>
      </c>
      <c r="J15" s="32">
        <v>8462</v>
      </c>
      <c r="K15" s="33">
        <v>39086</v>
      </c>
    </row>
    <row r="16" spans="1:11" s="30" customFormat="1" ht="20.25">
      <c r="A16" s="34"/>
      <c r="B16" s="32" t="s">
        <v>8</v>
      </c>
      <c r="C16" s="32">
        <v>0</v>
      </c>
      <c r="D16" s="32">
        <v>0</v>
      </c>
      <c r="E16" s="32">
        <v>0</v>
      </c>
      <c r="F16" s="32">
        <v>0</v>
      </c>
      <c r="G16" s="32">
        <v>860</v>
      </c>
      <c r="H16" s="32">
        <v>0</v>
      </c>
      <c r="I16" s="32">
        <v>0</v>
      </c>
      <c r="J16" s="32">
        <v>0</v>
      </c>
      <c r="K16" s="33">
        <v>860</v>
      </c>
    </row>
    <row r="17" spans="1:11" s="30" customFormat="1" ht="20.25">
      <c r="A17" s="34"/>
      <c r="B17" s="32" t="s">
        <v>9</v>
      </c>
      <c r="C17" s="32">
        <v>51</v>
      </c>
      <c r="D17" s="32">
        <v>622</v>
      </c>
      <c r="E17" s="32">
        <v>1582</v>
      </c>
      <c r="F17" s="32">
        <v>0</v>
      </c>
      <c r="G17" s="32">
        <v>60</v>
      </c>
      <c r="H17" s="32">
        <v>0</v>
      </c>
      <c r="I17" s="32">
        <v>0</v>
      </c>
      <c r="J17" s="32">
        <v>0</v>
      </c>
      <c r="K17" s="33">
        <v>2315</v>
      </c>
    </row>
    <row r="18" spans="1:11" s="30" customFormat="1" ht="20.25">
      <c r="A18" s="34"/>
      <c r="B18" s="32" t="s">
        <v>10</v>
      </c>
      <c r="C18" s="32">
        <v>0</v>
      </c>
      <c r="D18" s="32">
        <v>981</v>
      </c>
      <c r="E18" s="32">
        <v>33</v>
      </c>
      <c r="F18" s="32">
        <v>5</v>
      </c>
      <c r="G18" s="32">
        <v>34018</v>
      </c>
      <c r="H18" s="32">
        <v>0</v>
      </c>
      <c r="I18" s="32">
        <v>5666</v>
      </c>
      <c r="J18" s="32">
        <v>979</v>
      </c>
      <c r="K18" s="33">
        <v>41682</v>
      </c>
    </row>
    <row r="19" spans="1:11" s="30" customFormat="1" ht="20.25">
      <c r="A19" s="34"/>
      <c r="B19" s="32" t="s">
        <v>11</v>
      </c>
      <c r="C19" s="32">
        <v>0</v>
      </c>
      <c r="D19" s="32">
        <v>11351</v>
      </c>
      <c r="E19" s="32">
        <v>0</v>
      </c>
      <c r="F19" s="32">
        <v>219</v>
      </c>
      <c r="G19" s="32">
        <v>7748</v>
      </c>
      <c r="H19" s="32">
        <v>0</v>
      </c>
      <c r="I19" s="32">
        <v>123016</v>
      </c>
      <c r="J19" s="32">
        <v>99</v>
      </c>
      <c r="K19" s="33">
        <v>142433</v>
      </c>
    </row>
    <row r="20" spans="1:11" s="30" customFormat="1" ht="20.25">
      <c r="A20" s="34"/>
      <c r="B20" s="32" t="s">
        <v>12</v>
      </c>
      <c r="C20" s="32">
        <v>14003</v>
      </c>
      <c r="D20" s="32">
        <v>146192</v>
      </c>
      <c r="E20" s="32">
        <v>44446</v>
      </c>
      <c r="F20" s="32">
        <v>50371</v>
      </c>
      <c r="G20" s="32">
        <v>816411</v>
      </c>
      <c r="H20" s="32">
        <v>41324</v>
      </c>
      <c r="I20" s="32">
        <v>2110377</v>
      </c>
      <c r="J20" s="32">
        <v>108270</v>
      </c>
      <c r="K20" s="33">
        <v>3331394</v>
      </c>
    </row>
    <row r="21" spans="1:11" s="30" customFormat="1" ht="20.25">
      <c r="A21" s="34"/>
      <c r="B21" s="32" t="s">
        <v>13</v>
      </c>
      <c r="C21" s="32">
        <v>1163</v>
      </c>
      <c r="D21" s="32">
        <v>9073</v>
      </c>
      <c r="E21" s="32">
        <v>8625</v>
      </c>
      <c r="F21" s="32">
        <v>1961</v>
      </c>
      <c r="G21" s="32">
        <v>245833</v>
      </c>
      <c r="H21" s="32">
        <v>97</v>
      </c>
      <c r="I21" s="32">
        <v>947293</v>
      </c>
      <c r="J21" s="32">
        <v>24510</v>
      </c>
      <c r="K21" s="33">
        <v>1238555</v>
      </c>
    </row>
    <row r="22" spans="1:11" s="30" customFormat="1" ht="20.25">
      <c r="A22" s="34"/>
      <c r="B22" s="32" t="s">
        <v>14</v>
      </c>
      <c r="C22" s="32">
        <v>0</v>
      </c>
      <c r="D22" s="32">
        <v>1</v>
      </c>
      <c r="E22" s="32">
        <v>0</v>
      </c>
      <c r="F22" s="32">
        <v>0</v>
      </c>
      <c r="G22" s="32">
        <v>375</v>
      </c>
      <c r="H22" s="32">
        <v>0</v>
      </c>
      <c r="I22" s="32">
        <v>163</v>
      </c>
      <c r="J22" s="32">
        <v>483</v>
      </c>
      <c r="K22" s="33">
        <v>1022</v>
      </c>
    </row>
    <row r="23" spans="1:11" s="30" customFormat="1" ht="20.25">
      <c r="A23" s="34"/>
      <c r="B23" s="32" t="s">
        <v>15</v>
      </c>
      <c r="C23" s="32">
        <v>1239</v>
      </c>
      <c r="D23" s="32">
        <v>56444</v>
      </c>
      <c r="E23" s="32">
        <v>394</v>
      </c>
      <c r="F23" s="32">
        <v>4278</v>
      </c>
      <c r="G23" s="32">
        <v>839283</v>
      </c>
      <c r="H23" s="32">
        <v>77</v>
      </c>
      <c r="I23" s="32">
        <v>64775</v>
      </c>
      <c r="J23" s="32">
        <v>786</v>
      </c>
      <c r="K23" s="33">
        <v>967276</v>
      </c>
    </row>
    <row r="24" spans="1:11" s="30" customFormat="1" ht="20.25">
      <c r="A24" s="34"/>
      <c r="B24" s="32" t="s">
        <v>16</v>
      </c>
      <c r="C24" s="32">
        <v>0</v>
      </c>
      <c r="D24" s="32">
        <v>230</v>
      </c>
      <c r="E24" s="32">
        <v>0</v>
      </c>
      <c r="F24" s="32">
        <v>0</v>
      </c>
      <c r="G24" s="32">
        <v>36496</v>
      </c>
      <c r="H24" s="32">
        <v>0</v>
      </c>
      <c r="I24" s="32">
        <v>0</v>
      </c>
      <c r="J24" s="32">
        <v>14</v>
      </c>
      <c r="K24" s="33">
        <v>36740</v>
      </c>
    </row>
    <row r="25" spans="1:15" s="30" customFormat="1" ht="20.25">
      <c r="A25" s="35"/>
      <c r="B25" s="40" t="s">
        <v>17</v>
      </c>
      <c r="C25" s="40">
        <v>48954</v>
      </c>
      <c r="D25" s="40">
        <v>1014023</v>
      </c>
      <c r="E25" s="40">
        <v>86109</v>
      </c>
      <c r="F25" s="40">
        <v>108463</v>
      </c>
      <c r="G25" s="40">
        <v>2569938</v>
      </c>
      <c r="H25" s="40">
        <v>68222</v>
      </c>
      <c r="I25" s="40">
        <v>3375418</v>
      </c>
      <c r="J25" s="40">
        <v>2423689</v>
      </c>
      <c r="K25" s="36">
        <v>9694816</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1423</v>
      </c>
      <c r="D27" s="32">
        <v>26919</v>
      </c>
      <c r="E27" s="32">
        <v>1072</v>
      </c>
      <c r="F27" s="32">
        <v>18104</v>
      </c>
      <c r="G27" s="32">
        <v>166659</v>
      </c>
      <c r="H27" s="32">
        <v>1327</v>
      </c>
      <c r="I27" s="32">
        <v>68556</v>
      </c>
      <c r="J27" s="32">
        <v>116962</v>
      </c>
      <c r="K27" s="33">
        <v>401022</v>
      </c>
    </row>
    <row r="28" spans="1:11" s="30" customFormat="1" ht="20.25">
      <c r="A28" s="34"/>
      <c r="B28" s="32" t="s">
        <v>6</v>
      </c>
      <c r="C28" s="32">
        <v>42318</v>
      </c>
      <c r="D28" s="32">
        <v>18329</v>
      </c>
      <c r="E28" s="32">
        <v>0</v>
      </c>
      <c r="F28" s="32">
        <v>6141</v>
      </c>
      <c r="G28" s="32">
        <v>10393</v>
      </c>
      <c r="H28" s="32">
        <v>0</v>
      </c>
      <c r="I28" s="32">
        <v>11388</v>
      </c>
      <c r="J28" s="32">
        <v>135093</v>
      </c>
      <c r="K28" s="33">
        <v>223662</v>
      </c>
    </row>
    <row r="29" spans="1:11" s="30" customFormat="1" ht="20.25">
      <c r="A29" s="34"/>
      <c r="B29" s="32" t="s">
        <v>20</v>
      </c>
      <c r="C29" s="32">
        <v>72</v>
      </c>
      <c r="D29" s="32">
        <v>566</v>
      </c>
      <c r="E29" s="32">
        <v>352</v>
      </c>
      <c r="F29" s="32">
        <v>610</v>
      </c>
      <c r="G29" s="32">
        <v>15165</v>
      </c>
      <c r="H29" s="32">
        <v>0</v>
      </c>
      <c r="I29" s="32">
        <v>2802</v>
      </c>
      <c r="J29" s="32">
        <v>4973</v>
      </c>
      <c r="K29" s="33">
        <v>24540</v>
      </c>
    </row>
    <row r="30" spans="1:11" s="30" customFormat="1" ht="20.25">
      <c r="A30" s="34"/>
      <c r="B30" s="32" t="s">
        <v>8</v>
      </c>
      <c r="C30" s="32">
        <v>0</v>
      </c>
      <c r="D30" s="32">
        <v>0</v>
      </c>
      <c r="E30" s="32">
        <v>0</v>
      </c>
      <c r="F30" s="32">
        <v>0</v>
      </c>
      <c r="G30" s="32">
        <v>677</v>
      </c>
      <c r="H30" s="32">
        <v>0</v>
      </c>
      <c r="I30" s="32">
        <v>0</v>
      </c>
      <c r="J30" s="32">
        <v>389</v>
      </c>
      <c r="K30" s="33">
        <v>1066</v>
      </c>
    </row>
    <row r="31" spans="1:11" s="30" customFormat="1" ht="20.25">
      <c r="A31" s="34"/>
      <c r="B31" s="32" t="s">
        <v>9</v>
      </c>
      <c r="C31" s="32">
        <v>0</v>
      </c>
      <c r="D31" s="32">
        <v>0</v>
      </c>
      <c r="E31" s="32">
        <v>237</v>
      </c>
      <c r="F31" s="32">
        <v>0</v>
      </c>
      <c r="G31" s="32">
        <v>44</v>
      </c>
      <c r="H31" s="32">
        <v>0</v>
      </c>
      <c r="I31" s="32">
        <v>0</v>
      </c>
      <c r="J31" s="32">
        <v>0</v>
      </c>
      <c r="K31" s="33">
        <v>281</v>
      </c>
    </row>
    <row r="32" spans="1:11" s="30" customFormat="1" ht="20.25">
      <c r="A32" s="34"/>
      <c r="B32" s="32" t="s">
        <v>10</v>
      </c>
      <c r="C32" s="32">
        <v>0</v>
      </c>
      <c r="D32" s="32">
        <v>6</v>
      </c>
      <c r="E32" s="32">
        <v>0</v>
      </c>
      <c r="F32" s="32">
        <v>3</v>
      </c>
      <c r="G32" s="32">
        <v>10755</v>
      </c>
      <c r="H32" s="32">
        <v>0</v>
      </c>
      <c r="I32" s="32">
        <v>1088</v>
      </c>
      <c r="J32" s="32">
        <v>9630</v>
      </c>
      <c r="K32" s="33">
        <v>21482</v>
      </c>
    </row>
    <row r="33" spans="1:11" s="30" customFormat="1" ht="20.25">
      <c r="A33" s="34"/>
      <c r="B33" s="32" t="s">
        <v>11</v>
      </c>
      <c r="C33" s="32">
        <v>0</v>
      </c>
      <c r="D33" s="32">
        <v>0</v>
      </c>
      <c r="E33" s="32">
        <v>1471</v>
      </c>
      <c r="F33" s="32">
        <v>0</v>
      </c>
      <c r="G33" s="32">
        <v>0</v>
      </c>
      <c r="H33" s="32">
        <v>0</v>
      </c>
      <c r="I33" s="32">
        <v>385</v>
      </c>
      <c r="J33" s="32">
        <v>1807</v>
      </c>
      <c r="K33" s="33">
        <v>3663</v>
      </c>
    </row>
    <row r="34" spans="1:11" s="30" customFormat="1" ht="20.25">
      <c r="A34" s="34"/>
      <c r="B34" s="32" t="s">
        <v>12</v>
      </c>
      <c r="C34" s="32">
        <v>330</v>
      </c>
      <c r="D34" s="32">
        <v>9046</v>
      </c>
      <c r="E34" s="32">
        <v>2778</v>
      </c>
      <c r="F34" s="32">
        <v>59508</v>
      </c>
      <c r="G34" s="32">
        <v>70019</v>
      </c>
      <c r="H34" s="32">
        <v>3489</v>
      </c>
      <c r="I34" s="32">
        <v>123464</v>
      </c>
      <c r="J34" s="32">
        <v>637697</v>
      </c>
      <c r="K34" s="33">
        <v>906331</v>
      </c>
    </row>
    <row r="35" spans="1:11" s="30" customFormat="1" ht="20.25">
      <c r="A35" s="34"/>
      <c r="B35" s="32" t="s">
        <v>13</v>
      </c>
      <c r="C35" s="32">
        <v>8</v>
      </c>
      <c r="D35" s="32">
        <v>2115</v>
      </c>
      <c r="E35" s="32">
        <v>0</v>
      </c>
      <c r="F35" s="32">
        <v>492</v>
      </c>
      <c r="G35" s="32">
        <v>3310</v>
      </c>
      <c r="H35" s="32">
        <v>249</v>
      </c>
      <c r="I35" s="32">
        <v>30360</v>
      </c>
      <c r="J35" s="32">
        <v>17984</v>
      </c>
      <c r="K35" s="33">
        <v>54518</v>
      </c>
    </row>
    <row r="36" spans="1:11" s="30" customFormat="1" ht="20.25">
      <c r="A36" s="34"/>
      <c r="B36" s="32" t="s">
        <v>14</v>
      </c>
      <c r="C36" s="32">
        <v>0</v>
      </c>
      <c r="D36" s="32">
        <v>179</v>
      </c>
      <c r="E36" s="32">
        <v>0</v>
      </c>
      <c r="F36" s="32">
        <v>485</v>
      </c>
      <c r="G36" s="32">
        <v>0</v>
      </c>
      <c r="H36" s="32">
        <v>0</v>
      </c>
      <c r="I36" s="32">
        <v>0</v>
      </c>
      <c r="J36" s="32">
        <v>0</v>
      </c>
      <c r="K36" s="33">
        <v>664</v>
      </c>
    </row>
    <row r="37" spans="1:11" s="30" customFormat="1" ht="20.25">
      <c r="A37" s="34"/>
      <c r="B37" s="32" t="s">
        <v>15</v>
      </c>
      <c r="C37" s="32">
        <v>0</v>
      </c>
      <c r="D37" s="32">
        <v>32</v>
      </c>
      <c r="E37" s="32">
        <v>0</v>
      </c>
      <c r="F37" s="32">
        <v>0</v>
      </c>
      <c r="G37" s="32">
        <v>8107</v>
      </c>
      <c r="H37" s="32">
        <v>0</v>
      </c>
      <c r="I37" s="32">
        <v>176236</v>
      </c>
      <c r="J37" s="32">
        <v>1879</v>
      </c>
      <c r="K37" s="33">
        <v>186254</v>
      </c>
    </row>
    <row r="38" spans="1:11" s="30" customFormat="1" ht="20.25">
      <c r="A38" s="34"/>
      <c r="B38" s="32" t="s">
        <v>16</v>
      </c>
      <c r="C38" s="32">
        <v>0</v>
      </c>
      <c r="D38" s="32">
        <v>301</v>
      </c>
      <c r="E38" s="32">
        <v>0</v>
      </c>
      <c r="F38" s="32">
        <v>0</v>
      </c>
      <c r="G38" s="32">
        <v>19</v>
      </c>
      <c r="H38" s="32">
        <v>0</v>
      </c>
      <c r="I38" s="32">
        <v>0</v>
      </c>
      <c r="J38" s="32">
        <v>237</v>
      </c>
      <c r="K38" s="33">
        <v>557</v>
      </c>
    </row>
    <row r="39" spans="1:15" s="30" customFormat="1" ht="20.25">
      <c r="A39" s="35"/>
      <c r="B39" s="40" t="s">
        <v>17</v>
      </c>
      <c r="C39" s="40">
        <v>44151</v>
      </c>
      <c r="D39" s="40">
        <v>57493</v>
      </c>
      <c r="E39" s="40">
        <v>5910</v>
      </c>
      <c r="F39" s="40">
        <v>85343</v>
      </c>
      <c r="G39" s="40">
        <v>285148</v>
      </c>
      <c r="H39" s="40">
        <v>5065</v>
      </c>
      <c r="I39" s="40">
        <v>414279</v>
      </c>
      <c r="J39" s="40">
        <v>926651</v>
      </c>
      <c r="K39" s="36">
        <v>1824040</v>
      </c>
      <c r="L39" s="47"/>
      <c r="M39" s="47"/>
      <c r="N39" s="47"/>
      <c r="O39" s="47"/>
    </row>
    <row r="40" spans="1:15" s="30" customFormat="1" ht="12" customHeight="1">
      <c r="A40" s="53"/>
      <c r="B40" s="54"/>
      <c r="C40" s="54"/>
      <c r="D40" s="54"/>
      <c r="E40" s="54"/>
      <c r="F40" s="54"/>
      <c r="G40" s="54"/>
      <c r="H40" s="54"/>
      <c r="I40" s="54"/>
      <c r="J40" s="54"/>
      <c r="K40" s="55"/>
      <c r="L40" s="47"/>
      <c r="M40" s="47"/>
      <c r="N40" s="47"/>
      <c r="O40" s="47"/>
    </row>
    <row r="41" spans="1:15" s="30" customFormat="1" ht="20.25">
      <c r="A41" s="36" t="s">
        <v>40</v>
      </c>
      <c r="B41" s="41"/>
      <c r="C41" s="36">
        <v>93105</v>
      </c>
      <c r="D41" s="36">
        <v>1071516</v>
      </c>
      <c r="E41" s="36">
        <v>92019</v>
      </c>
      <c r="F41" s="36">
        <v>193806</v>
      </c>
      <c r="G41" s="36">
        <v>2855086</v>
      </c>
      <c r="H41" s="36">
        <v>73287</v>
      </c>
      <c r="I41" s="36">
        <v>3789697</v>
      </c>
      <c r="J41" s="36">
        <v>3350340</v>
      </c>
      <c r="K41" s="36">
        <v>11518856</v>
      </c>
      <c r="L41" s="47"/>
      <c r="M41" s="47"/>
      <c r="N41" s="47"/>
      <c r="O41" s="47"/>
    </row>
    <row r="42" s="30" customFormat="1" ht="9.75" customHeight="1"/>
    <row r="43" s="30" customFormat="1" ht="16.5">
      <c r="B43" s="42" t="s">
        <v>30</v>
      </c>
    </row>
    <row r="44" spans="2:10" ht="41.25" customHeight="1">
      <c r="B44" s="295"/>
      <c r="C44" s="295"/>
      <c r="D44" s="295"/>
      <c r="E44" s="295"/>
      <c r="F44" s="295"/>
      <c r="G44" s="295"/>
      <c r="H44" s="295"/>
      <c r="I44" s="295"/>
      <c r="J44" s="295"/>
    </row>
  </sheetData>
  <sheetProtection/>
  <mergeCells count="1">
    <mergeCell ref="B44:J44"/>
  </mergeCells>
  <printOptions/>
  <pageMargins left="0.25" right="0.25" top="0.39" bottom="0.75" header="0.3" footer="0.3"/>
  <pageSetup fitToHeight="1" fitToWidth="1" horizontalDpi="1200" verticalDpi="1200" orientation="landscape" scale="5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44"/>
  <sheetViews>
    <sheetView showGridLines="0" view="pageLayout" zoomScale="75" zoomScaleNormal="70" zoomScalePageLayoutView="75" workbookViewId="0" topLeftCell="A1">
      <selection activeCell="H10" sqref="H10"/>
    </sheetView>
  </sheetViews>
  <sheetFormatPr defaultColWidth="9.140625" defaultRowHeight="15"/>
  <cols>
    <col min="1" max="1" width="3.7109375" style="0" customWidth="1"/>
    <col min="2" max="2" width="41.7109375" style="0" customWidth="1"/>
    <col min="3" max="3" width="24.7109375" style="0" customWidth="1"/>
    <col min="4" max="4" width="20.57421875" style="0" customWidth="1"/>
    <col min="5" max="5" width="25.7109375" style="0" customWidth="1"/>
    <col min="6" max="6" width="20.57421875" style="0" customWidth="1"/>
    <col min="7" max="7" width="23.00390625" style="0" customWidth="1"/>
    <col min="8" max="11" width="20.57421875" style="0" customWidth="1"/>
  </cols>
  <sheetData>
    <row r="1" ht="15">
      <c r="A1" s="29"/>
    </row>
    <row r="2" ht="15">
      <c r="A2" s="29"/>
    </row>
    <row r="3" ht="15">
      <c r="A3" s="29"/>
    </row>
    <row r="4" ht="15">
      <c r="A4" s="29"/>
    </row>
    <row r="5" ht="15">
      <c r="A5" s="29"/>
    </row>
    <row r="6" ht="53.25" customHeight="1">
      <c r="A6" s="29"/>
    </row>
    <row r="7" spans="1:11" ht="25.5" customHeight="1">
      <c r="A7" s="29"/>
      <c r="B7" s="37" t="s">
        <v>29</v>
      </c>
      <c r="C7" s="43"/>
      <c r="D7" s="43"/>
      <c r="E7" s="43"/>
      <c r="F7" s="43"/>
      <c r="G7" s="43"/>
      <c r="H7" s="43"/>
      <c r="I7" s="43"/>
      <c r="J7" s="43"/>
      <c r="K7" s="43"/>
    </row>
    <row r="8" ht="15">
      <c r="A8" s="29"/>
    </row>
    <row r="9" spans="2:11" s="30" customFormat="1" ht="26.25">
      <c r="B9" s="37" t="s">
        <v>165</v>
      </c>
      <c r="C9" s="44"/>
      <c r="D9" s="44"/>
      <c r="E9" s="44"/>
      <c r="F9" s="44"/>
      <c r="G9" s="44"/>
      <c r="H9" s="44"/>
      <c r="I9" s="44"/>
      <c r="J9" s="44"/>
      <c r="K9" s="44"/>
    </row>
    <row r="10" spans="1:11" s="46" customFormat="1" ht="93"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38</v>
      </c>
      <c r="D11" s="32">
        <v>1122</v>
      </c>
      <c r="E11" s="32">
        <v>28</v>
      </c>
      <c r="F11" s="32">
        <v>94</v>
      </c>
      <c r="G11" s="32">
        <v>346</v>
      </c>
      <c r="H11" s="32">
        <v>58</v>
      </c>
      <c r="I11" s="32">
        <v>137</v>
      </c>
      <c r="J11" s="32">
        <v>127</v>
      </c>
      <c r="K11" s="33">
        <v>1950</v>
      </c>
    </row>
    <row r="12" spans="1:11" s="30" customFormat="1" ht="20.25">
      <c r="A12" s="33" t="s">
        <v>0</v>
      </c>
      <c r="B12" s="39"/>
      <c r="C12" s="32"/>
      <c r="D12" s="32"/>
      <c r="E12" s="32"/>
      <c r="F12" s="32"/>
      <c r="G12" s="32"/>
      <c r="H12" s="32"/>
      <c r="I12" s="32"/>
      <c r="J12" s="32"/>
      <c r="K12" s="33"/>
    </row>
    <row r="13" spans="1:11" s="30" customFormat="1" ht="20.25">
      <c r="A13" s="34"/>
      <c r="B13" s="32" t="s">
        <v>19</v>
      </c>
      <c r="C13" s="32">
        <v>2377</v>
      </c>
      <c r="D13" s="32">
        <v>25227</v>
      </c>
      <c r="E13" s="32">
        <v>1974</v>
      </c>
      <c r="F13" s="32">
        <v>1219</v>
      </c>
      <c r="G13" s="32">
        <v>5427</v>
      </c>
      <c r="H13" s="32">
        <v>1207</v>
      </c>
      <c r="I13" s="32">
        <v>3407</v>
      </c>
      <c r="J13" s="32">
        <v>7980</v>
      </c>
      <c r="K13" s="33">
        <v>48818</v>
      </c>
    </row>
    <row r="14" spans="1:11" s="30" customFormat="1" ht="20.25">
      <c r="A14" s="34"/>
      <c r="B14" s="32" t="s">
        <v>6</v>
      </c>
      <c r="C14" s="32">
        <v>312</v>
      </c>
      <c r="D14" s="32">
        <v>13376</v>
      </c>
      <c r="E14" s="32">
        <v>9</v>
      </c>
      <c r="F14" s="32">
        <v>226</v>
      </c>
      <c r="G14" s="32">
        <v>60</v>
      </c>
      <c r="H14" s="32">
        <v>144</v>
      </c>
      <c r="I14" s="32">
        <v>77</v>
      </c>
      <c r="J14" s="32">
        <v>6738</v>
      </c>
      <c r="K14" s="33">
        <v>20942</v>
      </c>
    </row>
    <row r="15" spans="1:11" s="30" customFormat="1" ht="20.25">
      <c r="A15" s="34"/>
      <c r="B15" s="32" t="s">
        <v>20</v>
      </c>
      <c r="C15" s="32">
        <v>746</v>
      </c>
      <c r="D15" s="32">
        <v>504</v>
      </c>
      <c r="E15" s="32">
        <v>85</v>
      </c>
      <c r="F15" s="32">
        <v>123</v>
      </c>
      <c r="G15" s="32">
        <v>446</v>
      </c>
      <c r="H15" s="32">
        <v>102</v>
      </c>
      <c r="I15" s="32">
        <v>291</v>
      </c>
      <c r="J15" s="32">
        <v>99</v>
      </c>
      <c r="K15" s="33">
        <v>2396</v>
      </c>
    </row>
    <row r="16" spans="1:11" s="30" customFormat="1" ht="20.25">
      <c r="A16" s="34"/>
      <c r="B16" s="32" t="s">
        <v>8</v>
      </c>
      <c r="C16" s="32">
        <v>0</v>
      </c>
      <c r="D16" s="32">
        <v>2</v>
      </c>
      <c r="E16" s="32">
        <v>0</v>
      </c>
      <c r="F16" s="32">
        <v>0</v>
      </c>
      <c r="G16" s="32">
        <v>76</v>
      </c>
      <c r="H16" s="32">
        <v>0</v>
      </c>
      <c r="I16" s="32">
        <v>0</v>
      </c>
      <c r="J16" s="32">
        <v>0</v>
      </c>
      <c r="K16" s="33">
        <v>78</v>
      </c>
    </row>
    <row r="17" spans="1:11" s="30" customFormat="1" ht="20.25">
      <c r="A17" s="34"/>
      <c r="B17" s="32" t="s">
        <v>9</v>
      </c>
      <c r="C17" s="32">
        <v>6</v>
      </c>
      <c r="D17" s="32">
        <v>344</v>
      </c>
      <c r="E17" s="32">
        <v>150</v>
      </c>
      <c r="F17" s="32">
        <v>0</v>
      </c>
      <c r="G17" s="32">
        <v>10</v>
      </c>
      <c r="H17" s="32">
        <v>0</v>
      </c>
      <c r="I17" s="32">
        <v>0</v>
      </c>
      <c r="J17" s="32">
        <v>1</v>
      </c>
      <c r="K17" s="33">
        <v>511</v>
      </c>
    </row>
    <row r="18" spans="1:11" s="30" customFormat="1" ht="20.25">
      <c r="A18" s="34"/>
      <c r="B18" s="32" t="s">
        <v>10</v>
      </c>
      <c r="C18" s="32">
        <v>4</v>
      </c>
      <c r="D18" s="32">
        <v>219</v>
      </c>
      <c r="E18" s="32">
        <v>2</v>
      </c>
      <c r="F18" s="32">
        <v>24</v>
      </c>
      <c r="G18" s="32">
        <v>105</v>
      </c>
      <c r="H18" s="32">
        <v>4</v>
      </c>
      <c r="I18" s="32">
        <v>24</v>
      </c>
      <c r="J18" s="32">
        <v>63</v>
      </c>
      <c r="K18" s="33">
        <v>445</v>
      </c>
    </row>
    <row r="19" spans="1:11" s="30" customFormat="1" ht="20.25">
      <c r="A19" s="34"/>
      <c r="B19" s="32" t="s">
        <v>11</v>
      </c>
      <c r="C19" s="32">
        <v>1</v>
      </c>
      <c r="D19" s="32">
        <v>28</v>
      </c>
      <c r="E19" s="32">
        <v>0</v>
      </c>
      <c r="F19" s="32">
        <v>3</v>
      </c>
      <c r="G19" s="32">
        <v>5</v>
      </c>
      <c r="H19" s="32">
        <v>0</v>
      </c>
      <c r="I19" s="32">
        <v>29</v>
      </c>
      <c r="J19" s="32">
        <v>6</v>
      </c>
      <c r="K19" s="33">
        <v>72</v>
      </c>
    </row>
    <row r="20" spans="1:11" s="30" customFormat="1" ht="20.25">
      <c r="A20" s="34"/>
      <c r="B20" s="32" t="s">
        <v>12</v>
      </c>
      <c r="C20" s="32">
        <v>305</v>
      </c>
      <c r="D20" s="32">
        <v>2729</v>
      </c>
      <c r="E20" s="32">
        <v>312</v>
      </c>
      <c r="F20" s="32">
        <v>810</v>
      </c>
      <c r="G20" s="32">
        <v>4233</v>
      </c>
      <c r="H20" s="32">
        <v>987</v>
      </c>
      <c r="I20" s="32">
        <v>7460</v>
      </c>
      <c r="J20" s="32">
        <v>2232</v>
      </c>
      <c r="K20" s="33">
        <v>19068</v>
      </c>
    </row>
    <row r="21" spans="1:11" s="30" customFormat="1" ht="20.25">
      <c r="A21" s="34"/>
      <c r="B21" s="32" t="s">
        <v>13</v>
      </c>
      <c r="C21" s="32">
        <v>137</v>
      </c>
      <c r="D21" s="32">
        <v>1092</v>
      </c>
      <c r="E21" s="32">
        <v>47</v>
      </c>
      <c r="F21" s="32">
        <v>70</v>
      </c>
      <c r="G21" s="32">
        <v>1194</v>
      </c>
      <c r="H21" s="32">
        <v>45</v>
      </c>
      <c r="I21" s="32">
        <v>3951</v>
      </c>
      <c r="J21" s="32">
        <v>303</v>
      </c>
      <c r="K21" s="33">
        <v>6839</v>
      </c>
    </row>
    <row r="22" spans="1:11" s="30" customFormat="1" ht="20.25">
      <c r="A22" s="34"/>
      <c r="B22" s="32" t="s">
        <v>14</v>
      </c>
      <c r="C22" s="32">
        <v>1</v>
      </c>
      <c r="D22" s="32">
        <v>91</v>
      </c>
      <c r="E22" s="32">
        <v>0</v>
      </c>
      <c r="F22" s="32">
        <v>0</v>
      </c>
      <c r="G22" s="32">
        <v>4</v>
      </c>
      <c r="H22" s="32">
        <v>11</v>
      </c>
      <c r="I22" s="32">
        <v>1</v>
      </c>
      <c r="J22" s="32">
        <v>10</v>
      </c>
      <c r="K22" s="33">
        <v>118</v>
      </c>
    </row>
    <row r="23" spans="1:11" s="30" customFormat="1" ht="20.25">
      <c r="A23" s="34"/>
      <c r="B23" s="32" t="s">
        <v>15</v>
      </c>
      <c r="C23" s="32">
        <v>54</v>
      </c>
      <c r="D23" s="32">
        <v>315</v>
      </c>
      <c r="E23" s="32">
        <v>8</v>
      </c>
      <c r="F23" s="32">
        <v>59</v>
      </c>
      <c r="G23" s="32">
        <v>3080</v>
      </c>
      <c r="H23" s="32">
        <v>21</v>
      </c>
      <c r="I23" s="32">
        <v>407</v>
      </c>
      <c r="J23" s="32">
        <v>43</v>
      </c>
      <c r="K23" s="33">
        <v>3987</v>
      </c>
    </row>
    <row r="24" spans="1:11" s="30" customFormat="1" ht="20.25">
      <c r="A24" s="34"/>
      <c r="B24" s="32" t="s">
        <v>16</v>
      </c>
      <c r="C24" s="32">
        <v>0</v>
      </c>
      <c r="D24" s="32">
        <v>1</v>
      </c>
      <c r="E24" s="32">
        <v>0</v>
      </c>
      <c r="F24" s="32">
        <v>1</v>
      </c>
      <c r="G24" s="32">
        <v>59</v>
      </c>
      <c r="H24" s="32">
        <v>0</v>
      </c>
      <c r="I24" s="32">
        <v>0</v>
      </c>
      <c r="J24" s="32">
        <v>1</v>
      </c>
      <c r="K24" s="33">
        <v>62</v>
      </c>
    </row>
    <row r="25" spans="1:15" s="30" customFormat="1" ht="20.25">
      <c r="A25" s="35"/>
      <c r="B25" s="40" t="s">
        <v>17</v>
      </c>
      <c r="C25" s="40">
        <v>3943</v>
      </c>
      <c r="D25" s="40">
        <v>43928</v>
      </c>
      <c r="E25" s="40">
        <v>2587</v>
      </c>
      <c r="F25" s="40">
        <v>2535</v>
      </c>
      <c r="G25" s="40">
        <v>14699</v>
      </c>
      <c r="H25" s="40">
        <v>2521</v>
      </c>
      <c r="I25" s="40">
        <v>15647</v>
      </c>
      <c r="J25" s="40">
        <v>17476</v>
      </c>
      <c r="K25" s="36">
        <v>103336</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278</v>
      </c>
      <c r="D27" s="32">
        <v>2735</v>
      </c>
      <c r="E27" s="32">
        <v>130</v>
      </c>
      <c r="F27" s="32">
        <v>1224</v>
      </c>
      <c r="G27" s="32">
        <v>10157</v>
      </c>
      <c r="H27" s="32">
        <v>213</v>
      </c>
      <c r="I27" s="32">
        <v>2733</v>
      </c>
      <c r="J27" s="32">
        <v>3277</v>
      </c>
      <c r="K27" s="33">
        <v>20747</v>
      </c>
    </row>
    <row r="28" spans="1:11" s="30" customFormat="1" ht="20.25">
      <c r="A28" s="34"/>
      <c r="B28" s="32" t="s">
        <v>6</v>
      </c>
      <c r="C28" s="32">
        <v>138</v>
      </c>
      <c r="D28" s="32">
        <v>738</v>
      </c>
      <c r="E28" s="32">
        <v>0</v>
      </c>
      <c r="F28" s="32">
        <v>122</v>
      </c>
      <c r="G28" s="32">
        <v>146</v>
      </c>
      <c r="H28" s="32">
        <v>6</v>
      </c>
      <c r="I28" s="32">
        <v>68</v>
      </c>
      <c r="J28" s="32">
        <v>822</v>
      </c>
      <c r="K28" s="33">
        <v>2040</v>
      </c>
    </row>
    <row r="29" spans="1:11" s="30" customFormat="1" ht="20.25">
      <c r="A29" s="34"/>
      <c r="B29" s="32" t="s">
        <v>20</v>
      </c>
      <c r="C29" s="32">
        <v>26</v>
      </c>
      <c r="D29" s="32">
        <v>162</v>
      </c>
      <c r="E29" s="32">
        <v>19</v>
      </c>
      <c r="F29" s="32">
        <v>118</v>
      </c>
      <c r="G29" s="32">
        <v>224</v>
      </c>
      <c r="H29" s="32">
        <v>5</v>
      </c>
      <c r="I29" s="32">
        <v>165</v>
      </c>
      <c r="J29" s="32">
        <v>216</v>
      </c>
      <c r="K29" s="33">
        <v>935</v>
      </c>
    </row>
    <row r="30" spans="1:11" s="30" customFormat="1" ht="20.25">
      <c r="A30" s="34"/>
      <c r="B30" s="32" t="s">
        <v>8</v>
      </c>
      <c r="C30" s="32">
        <v>0</v>
      </c>
      <c r="D30" s="32">
        <v>0</v>
      </c>
      <c r="E30" s="32">
        <v>0</v>
      </c>
      <c r="F30" s="32">
        <v>0</v>
      </c>
      <c r="G30" s="32">
        <v>9</v>
      </c>
      <c r="H30" s="32">
        <v>0</v>
      </c>
      <c r="I30" s="32">
        <v>0</v>
      </c>
      <c r="J30" s="32">
        <v>1</v>
      </c>
      <c r="K30" s="33">
        <v>10</v>
      </c>
    </row>
    <row r="31" spans="1:11" s="30" customFormat="1" ht="20.25">
      <c r="A31" s="34"/>
      <c r="B31" s="32" t="s">
        <v>9</v>
      </c>
      <c r="C31" s="32">
        <v>0</v>
      </c>
      <c r="D31" s="32">
        <v>1</v>
      </c>
      <c r="E31" s="32">
        <v>16</v>
      </c>
      <c r="F31" s="32">
        <v>0</v>
      </c>
      <c r="G31" s="32">
        <v>2</v>
      </c>
      <c r="H31" s="32">
        <v>0</v>
      </c>
      <c r="I31" s="32">
        <v>0</v>
      </c>
      <c r="J31" s="32">
        <v>0</v>
      </c>
      <c r="K31" s="33">
        <v>19</v>
      </c>
    </row>
    <row r="32" spans="1:11" s="30" customFormat="1" ht="20.25">
      <c r="A32" s="34"/>
      <c r="B32" s="32" t="s">
        <v>10</v>
      </c>
      <c r="C32" s="32">
        <v>0</v>
      </c>
      <c r="D32" s="32">
        <v>6</v>
      </c>
      <c r="E32" s="32">
        <v>0</v>
      </c>
      <c r="F32" s="32">
        <v>6</v>
      </c>
      <c r="G32" s="32">
        <v>15</v>
      </c>
      <c r="H32" s="32">
        <v>0</v>
      </c>
      <c r="I32" s="32">
        <v>9</v>
      </c>
      <c r="J32" s="32">
        <v>67</v>
      </c>
      <c r="K32" s="33">
        <v>103</v>
      </c>
    </row>
    <row r="33" spans="1:11" s="30" customFormat="1" ht="20.25">
      <c r="A33" s="34"/>
      <c r="B33" s="32" t="s">
        <v>11</v>
      </c>
      <c r="C33" s="32">
        <v>0</v>
      </c>
      <c r="D33" s="32">
        <v>1</v>
      </c>
      <c r="E33" s="32">
        <v>1</v>
      </c>
      <c r="F33" s="32">
        <v>0</v>
      </c>
      <c r="G33" s="32">
        <v>0</v>
      </c>
      <c r="H33" s="32">
        <v>0</v>
      </c>
      <c r="I33" s="32">
        <v>2</v>
      </c>
      <c r="J33" s="32">
        <v>2</v>
      </c>
      <c r="K33" s="33">
        <v>6</v>
      </c>
    </row>
    <row r="34" spans="1:11" s="30" customFormat="1" ht="20.25">
      <c r="A34" s="34"/>
      <c r="B34" s="32" t="s">
        <v>12</v>
      </c>
      <c r="C34" s="32">
        <v>57</v>
      </c>
      <c r="D34" s="32">
        <v>208</v>
      </c>
      <c r="E34" s="32">
        <v>28</v>
      </c>
      <c r="F34" s="32">
        <v>170</v>
      </c>
      <c r="G34" s="32">
        <v>606</v>
      </c>
      <c r="H34" s="32">
        <v>87</v>
      </c>
      <c r="I34" s="32">
        <v>1273</v>
      </c>
      <c r="J34" s="32">
        <v>7395</v>
      </c>
      <c r="K34" s="33">
        <v>9824</v>
      </c>
    </row>
    <row r="35" spans="1:11" s="30" customFormat="1" ht="20.25">
      <c r="A35" s="34"/>
      <c r="B35" s="32" t="s">
        <v>13</v>
      </c>
      <c r="C35" s="32">
        <v>3</v>
      </c>
      <c r="D35" s="32">
        <v>43</v>
      </c>
      <c r="E35" s="32">
        <v>0</v>
      </c>
      <c r="F35" s="32">
        <v>27</v>
      </c>
      <c r="G35" s="32">
        <v>66</v>
      </c>
      <c r="H35" s="32">
        <v>4</v>
      </c>
      <c r="I35" s="32">
        <v>224</v>
      </c>
      <c r="J35" s="32">
        <v>214</v>
      </c>
      <c r="K35" s="33">
        <v>581</v>
      </c>
    </row>
    <row r="36" spans="1:11" s="30" customFormat="1" ht="20.25">
      <c r="A36" s="34"/>
      <c r="B36" s="32" t="s">
        <v>14</v>
      </c>
      <c r="C36" s="32">
        <v>0</v>
      </c>
      <c r="D36" s="32">
        <v>3</v>
      </c>
      <c r="E36" s="32">
        <v>0</v>
      </c>
      <c r="F36" s="32">
        <v>1</v>
      </c>
      <c r="G36" s="32">
        <v>0</v>
      </c>
      <c r="H36" s="32">
        <v>0</v>
      </c>
      <c r="I36" s="32">
        <v>0</v>
      </c>
      <c r="J36" s="32">
        <v>0</v>
      </c>
      <c r="K36" s="33">
        <v>4</v>
      </c>
    </row>
    <row r="37" spans="1:11" s="30" customFormat="1" ht="20.25">
      <c r="A37" s="34"/>
      <c r="B37" s="32" t="s">
        <v>15</v>
      </c>
      <c r="C37" s="32">
        <v>0</v>
      </c>
      <c r="D37" s="32">
        <v>17</v>
      </c>
      <c r="E37" s="32">
        <v>0</v>
      </c>
      <c r="F37" s="32">
        <v>1</v>
      </c>
      <c r="G37" s="32">
        <v>251</v>
      </c>
      <c r="H37" s="32">
        <v>0</v>
      </c>
      <c r="I37" s="32">
        <v>272</v>
      </c>
      <c r="J37" s="32">
        <v>46</v>
      </c>
      <c r="K37" s="33">
        <v>587</v>
      </c>
    </row>
    <row r="38" spans="1:11" s="30" customFormat="1" ht="20.25">
      <c r="A38" s="34"/>
      <c r="B38" s="32" t="s">
        <v>16</v>
      </c>
      <c r="C38" s="32">
        <v>1</v>
      </c>
      <c r="D38" s="32">
        <v>1</v>
      </c>
      <c r="E38" s="32">
        <v>0</v>
      </c>
      <c r="F38" s="32">
        <v>0</v>
      </c>
      <c r="G38" s="32">
        <v>1</v>
      </c>
      <c r="H38" s="32">
        <v>0</v>
      </c>
      <c r="I38" s="32">
        <v>0</v>
      </c>
      <c r="J38" s="32">
        <v>1</v>
      </c>
      <c r="K38" s="33">
        <v>4</v>
      </c>
    </row>
    <row r="39" spans="1:15" s="30" customFormat="1" ht="20.25">
      <c r="A39" s="35"/>
      <c r="B39" s="40" t="s">
        <v>17</v>
      </c>
      <c r="C39" s="40">
        <v>503</v>
      </c>
      <c r="D39" s="40">
        <v>3915</v>
      </c>
      <c r="E39" s="40">
        <v>194</v>
      </c>
      <c r="F39" s="40">
        <v>1669</v>
      </c>
      <c r="G39" s="40">
        <v>11477</v>
      </c>
      <c r="H39" s="40">
        <v>315</v>
      </c>
      <c r="I39" s="40">
        <v>4746</v>
      </c>
      <c r="J39" s="40">
        <v>12041</v>
      </c>
      <c r="K39" s="36">
        <v>34860</v>
      </c>
      <c r="L39" s="47"/>
      <c r="M39" s="47"/>
      <c r="N39" s="47"/>
      <c r="O39" s="47"/>
    </row>
    <row r="40" spans="1:15" s="30" customFormat="1" ht="12.75" customHeight="1">
      <c r="A40" s="53"/>
      <c r="B40" s="54"/>
      <c r="C40" s="54"/>
      <c r="D40" s="54"/>
      <c r="E40" s="54"/>
      <c r="F40" s="54"/>
      <c r="G40" s="54"/>
      <c r="H40" s="54"/>
      <c r="I40" s="54"/>
      <c r="J40" s="54"/>
      <c r="K40" s="55"/>
      <c r="L40" s="47"/>
      <c r="M40" s="47"/>
      <c r="N40" s="47"/>
      <c r="O40" s="47"/>
    </row>
    <row r="41" spans="1:15" s="30" customFormat="1" ht="20.25">
      <c r="A41" s="36" t="s">
        <v>40</v>
      </c>
      <c r="B41" s="41"/>
      <c r="C41" s="36">
        <v>4446</v>
      </c>
      <c r="D41" s="36">
        <v>47843</v>
      </c>
      <c r="E41" s="36">
        <v>2781</v>
      </c>
      <c r="F41" s="36">
        <v>4204</v>
      </c>
      <c r="G41" s="36">
        <v>26176</v>
      </c>
      <c r="H41" s="36">
        <v>2836</v>
      </c>
      <c r="I41" s="36">
        <v>20393</v>
      </c>
      <c r="J41" s="36">
        <v>29517</v>
      </c>
      <c r="K41" s="36">
        <v>138196</v>
      </c>
      <c r="L41" s="47"/>
      <c r="M41" s="47"/>
      <c r="N41" s="47"/>
      <c r="O41" s="47"/>
    </row>
    <row r="42" ht="9" customHeight="1">
      <c r="B42" s="30"/>
    </row>
    <row r="43" s="30" customFormat="1" ht="16.5">
      <c r="B43" s="42" t="s">
        <v>30</v>
      </c>
    </row>
    <row r="44" spans="2:11" s="118" customFormat="1" ht="62.25" customHeight="1">
      <c r="B44" s="295"/>
      <c r="C44" s="295"/>
      <c r="D44" s="295"/>
      <c r="E44" s="295"/>
      <c r="F44" s="295"/>
      <c r="G44" s="295"/>
      <c r="H44" s="295"/>
      <c r="I44" s="295"/>
      <c r="J44" s="295"/>
      <c r="K44" s="295"/>
    </row>
    <row r="45" s="118" customFormat="1" ht="15"/>
  </sheetData>
  <sheetProtection/>
  <mergeCells count="1">
    <mergeCell ref="B44:K44"/>
  </mergeCells>
  <printOptions horizontalCentered="1"/>
  <pageMargins left="0.25" right="0.25" top="0.29444444444444445" bottom="0.75" header="0.3" footer="0.3"/>
  <pageSetup fitToHeight="1" fitToWidth="1" horizontalDpi="600" verticalDpi="600" orientation="landscape" scale="5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44"/>
  <sheetViews>
    <sheetView showGridLines="0" view="pageLayout" zoomScale="75" zoomScalePageLayoutView="75" workbookViewId="0" topLeftCell="C19">
      <selection activeCell="D28" sqref="D28:D29"/>
    </sheetView>
  </sheetViews>
  <sheetFormatPr defaultColWidth="9.140625" defaultRowHeight="15"/>
  <cols>
    <col min="1" max="1" width="3.7109375" style="0" customWidth="1"/>
    <col min="2" max="2" width="41.7109375" style="0" customWidth="1"/>
    <col min="3" max="3" width="23.28125" style="0" customWidth="1"/>
    <col min="4" max="4" width="20.57421875" style="0" customWidth="1"/>
    <col min="5" max="5" width="25.7109375" style="0" customWidth="1"/>
    <col min="6" max="6" width="20.57421875" style="0" customWidth="1"/>
    <col min="7" max="7" width="23.8515625" style="0" customWidth="1"/>
    <col min="8" max="11" width="20.57421875" style="0" customWidth="1"/>
  </cols>
  <sheetData>
    <row r="1" ht="15">
      <c r="A1" s="29"/>
    </row>
    <row r="2" ht="15">
      <c r="A2" s="29"/>
    </row>
    <row r="3" ht="15">
      <c r="A3" s="29"/>
    </row>
    <row r="4" ht="15">
      <c r="A4" s="29"/>
    </row>
    <row r="5" ht="15">
      <c r="A5" s="29"/>
    </row>
    <row r="6" ht="46.5" customHeight="1">
      <c r="A6" s="29"/>
    </row>
    <row r="7" spans="1:11" ht="30" customHeight="1">
      <c r="A7" s="29"/>
      <c r="B7" s="37" t="s">
        <v>97</v>
      </c>
      <c r="C7" s="43"/>
      <c r="D7" s="43"/>
      <c r="E7" s="43"/>
      <c r="F7" s="43"/>
      <c r="G7" s="43"/>
      <c r="H7" s="43"/>
      <c r="I7" s="43"/>
      <c r="J7" s="43"/>
      <c r="K7" s="43"/>
    </row>
    <row r="8" ht="15">
      <c r="A8" s="29"/>
    </row>
    <row r="9" spans="2:11" s="30" customFormat="1" ht="26.25">
      <c r="B9" s="37" t="s">
        <v>197</v>
      </c>
      <c r="C9" s="44"/>
      <c r="D9" s="44"/>
      <c r="E9" s="44"/>
      <c r="F9" s="44"/>
      <c r="G9" s="44"/>
      <c r="H9" s="44"/>
      <c r="I9" s="44"/>
      <c r="J9" s="44"/>
      <c r="K9" s="44"/>
    </row>
    <row r="10" spans="1:11" s="46" customFormat="1" ht="100.5"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13</v>
      </c>
      <c r="D11" s="32">
        <v>84</v>
      </c>
      <c r="E11" s="32">
        <v>13</v>
      </c>
      <c r="F11" s="32">
        <v>35</v>
      </c>
      <c r="G11" s="32">
        <v>251</v>
      </c>
      <c r="H11" s="32">
        <v>23</v>
      </c>
      <c r="I11" s="32">
        <v>132</v>
      </c>
      <c r="J11" s="32">
        <v>126</v>
      </c>
      <c r="K11" s="33">
        <v>677</v>
      </c>
    </row>
    <row r="12" spans="1:11" s="30" customFormat="1" ht="20.25">
      <c r="A12" s="33" t="s">
        <v>0</v>
      </c>
      <c r="B12" s="39"/>
      <c r="C12" s="32"/>
      <c r="D12" s="32"/>
      <c r="E12" s="32"/>
      <c r="F12" s="32"/>
      <c r="G12" s="32"/>
      <c r="H12" s="32"/>
      <c r="I12" s="32"/>
      <c r="J12" s="32"/>
      <c r="K12" s="33"/>
    </row>
    <row r="13" spans="1:11" s="30" customFormat="1" ht="20.25">
      <c r="A13" s="34"/>
      <c r="B13" s="32" t="s">
        <v>19</v>
      </c>
      <c r="C13" s="32">
        <v>29645</v>
      </c>
      <c r="D13" s="32">
        <v>104773</v>
      </c>
      <c r="E13" s="32">
        <v>5601</v>
      </c>
      <c r="F13" s="32">
        <v>65840</v>
      </c>
      <c r="G13" s="32">
        <v>291752</v>
      </c>
      <c r="H13" s="32">
        <v>14887</v>
      </c>
      <c r="I13" s="32">
        <v>80460</v>
      </c>
      <c r="J13" s="32">
        <v>221487</v>
      </c>
      <c r="K13" s="33">
        <v>814445</v>
      </c>
    </row>
    <row r="14" spans="1:11" s="30" customFormat="1" ht="20.25">
      <c r="A14" s="34"/>
      <c r="B14" s="32" t="s">
        <v>6</v>
      </c>
      <c r="C14" s="32">
        <v>14805</v>
      </c>
      <c r="D14" s="32">
        <v>398282</v>
      </c>
      <c r="E14" s="32">
        <v>0</v>
      </c>
      <c r="F14" s="32">
        <v>8072</v>
      </c>
      <c r="G14" s="32">
        <v>1858</v>
      </c>
      <c r="H14" s="32">
        <v>1535</v>
      </c>
      <c r="I14" s="32">
        <v>407</v>
      </c>
      <c r="J14" s="32">
        <v>851486</v>
      </c>
      <c r="K14" s="33">
        <v>1276445</v>
      </c>
    </row>
    <row r="15" spans="1:11" s="30" customFormat="1" ht="20.25">
      <c r="A15" s="34"/>
      <c r="B15" s="32" t="s">
        <v>20</v>
      </c>
      <c r="C15" s="32">
        <v>40484</v>
      </c>
      <c r="D15" s="32">
        <v>1260</v>
      </c>
      <c r="E15" s="32">
        <v>1849</v>
      </c>
      <c r="F15" s="32">
        <v>15612</v>
      </c>
      <c r="G15" s="32">
        <v>16233</v>
      </c>
      <c r="H15" s="32">
        <v>3383</v>
      </c>
      <c r="I15" s="32">
        <v>11626</v>
      </c>
      <c r="J15" s="32">
        <v>8691</v>
      </c>
      <c r="K15" s="33">
        <v>99138</v>
      </c>
    </row>
    <row r="16" spans="1:11" s="30" customFormat="1" ht="20.25">
      <c r="A16" s="34"/>
      <c r="B16" s="32" t="s">
        <v>8</v>
      </c>
      <c r="C16" s="32">
        <v>0</v>
      </c>
      <c r="D16" s="32">
        <v>0</v>
      </c>
      <c r="E16" s="32">
        <v>0</v>
      </c>
      <c r="F16" s="32">
        <v>0</v>
      </c>
      <c r="G16" s="32">
        <v>1</v>
      </c>
      <c r="H16" s="32">
        <v>0</v>
      </c>
      <c r="I16" s="32">
        <v>0</v>
      </c>
      <c r="J16" s="32">
        <v>0</v>
      </c>
      <c r="K16" s="33">
        <v>1</v>
      </c>
    </row>
    <row r="17" spans="1:11" s="30" customFormat="1" ht="20.25">
      <c r="A17" s="34"/>
      <c r="B17" s="32" t="s">
        <v>9</v>
      </c>
      <c r="C17" s="32">
        <v>0</v>
      </c>
      <c r="D17" s="32">
        <v>365</v>
      </c>
      <c r="E17" s="32">
        <v>131</v>
      </c>
      <c r="F17" s="32">
        <v>0</v>
      </c>
      <c r="G17" s="32">
        <v>17</v>
      </c>
      <c r="H17" s="32">
        <v>0</v>
      </c>
      <c r="I17" s="32">
        <v>0</v>
      </c>
      <c r="J17" s="32">
        <v>0</v>
      </c>
      <c r="K17" s="33">
        <v>513</v>
      </c>
    </row>
    <row r="18" spans="1:11" s="30" customFormat="1" ht="20.25">
      <c r="A18" s="34"/>
      <c r="B18" s="32" t="s">
        <v>10</v>
      </c>
      <c r="C18" s="32">
        <v>0</v>
      </c>
      <c r="D18" s="32">
        <v>148</v>
      </c>
      <c r="E18" s="32">
        <v>0</v>
      </c>
      <c r="F18" s="32">
        <v>5</v>
      </c>
      <c r="G18" s="32">
        <v>1206</v>
      </c>
      <c r="H18" s="32">
        <v>0</v>
      </c>
      <c r="I18" s="32">
        <v>3441</v>
      </c>
      <c r="J18" s="32">
        <v>1156</v>
      </c>
      <c r="K18" s="33">
        <v>5956</v>
      </c>
    </row>
    <row r="19" spans="1:11" s="30" customFormat="1" ht="20.25">
      <c r="A19" s="34"/>
      <c r="B19" s="32" t="s">
        <v>11</v>
      </c>
      <c r="C19" s="32">
        <v>0</v>
      </c>
      <c r="D19" s="32">
        <v>1411</v>
      </c>
      <c r="E19" s="32">
        <v>0</v>
      </c>
      <c r="F19" s="32">
        <v>436</v>
      </c>
      <c r="G19" s="32">
        <v>23</v>
      </c>
      <c r="H19" s="32">
        <v>0</v>
      </c>
      <c r="I19" s="32">
        <v>13216</v>
      </c>
      <c r="J19" s="32">
        <v>22</v>
      </c>
      <c r="K19" s="33">
        <v>15108</v>
      </c>
    </row>
    <row r="20" spans="1:11" s="30" customFormat="1" ht="20.25">
      <c r="A20" s="34"/>
      <c r="B20" s="32" t="s">
        <v>12</v>
      </c>
      <c r="C20" s="32">
        <v>195676</v>
      </c>
      <c r="D20" s="32">
        <v>100006</v>
      </c>
      <c r="E20" s="32">
        <v>2523</v>
      </c>
      <c r="F20" s="32">
        <v>435931</v>
      </c>
      <c r="G20" s="32">
        <v>942986</v>
      </c>
      <c r="H20" s="32">
        <v>131272</v>
      </c>
      <c r="I20" s="32">
        <v>2787653</v>
      </c>
      <c r="J20" s="32">
        <v>117965</v>
      </c>
      <c r="K20" s="33">
        <v>4714012</v>
      </c>
    </row>
    <row r="21" spans="1:11" s="30" customFormat="1" ht="20.25">
      <c r="A21" s="34"/>
      <c r="B21" s="32" t="s">
        <v>13</v>
      </c>
      <c r="C21" s="32">
        <v>6308</v>
      </c>
      <c r="D21" s="32">
        <v>17930</v>
      </c>
      <c r="E21" s="32">
        <v>182</v>
      </c>
      <c r="F21" s="32">
        <v>1566</v>
      </c>
      <c r="G21" s="32">
        <v>77686</v>
      </c>
      <c r="H21" s="32">
        <v>350</v>
      </c>
      <c r="I21" s="32">
        <v>398630</v>
      </c>
      <c r="J21" s="32">
        <v>11714</v>
      </c>
      <c r="K21" s="33">
        <v>514366</v>
      </c>
    </row>
    <row r="22" spans="1:11" s="30" customFormat="1" ht="20.25">
      <c r="A22" s="34"/>
      <c r="B22" s="32" t="s">
        <v>14</v>
      </c>
      <c r="C22" s="32">
        <v>0</v>
      </c>
      <c r="D22" s="32">
        <v>0</v>
      </c>
      <c r="E22" s="32">
        <v>0</v>
      </c>
      <c r="F22" s="32">
        <v>0</v>
      </c>
      <c r="G22" s="32">
        <v>99</v>
      </c>
      <c r="H22" s="32">
        <v>0</v>
      </c>
      <c r="I22" s="32">
        <v>0</v>
      </c>
      <c r="J22" s="32">
        <v>7</v>
      </c>
      <c r="K22" s="33">
        <v>106</v>
      </c>
    </row>
    <row r="23" spans="1:11" s="30" customFormat="1" ht="20.25">
      <c r="A23" s="34"/>
      <c r="B23" s="32" t="s">
        <v>15</v>
      </c>
      <c r="C23" s="32">
        <v>1611</v>
      </c>
      <c r="D23" s="32">
        <v>3415</v>
      </c>
      <c r="E23" s="32">
        <v>12</v>
      </c>
      <c r="F23" s="32">
        <v>8747</v>
      </c>
      <c r="G23" s="32">
        <v>61755</v>
      </c>
      <c r="H23" s="32">
        <v>292</v>
      </c>
      <c r="I23" s="32">
        <v>144080</v>
      </c>
      <c r="J23" s="32">
        <v>343</v>
      </c>
      <c r="K23" s="33">
        <v>220255</v>
      </c>
    </row>
    <row r="24" spans="1:11" s="30" customFormat="1" ht="20.25">
      <c r="A24" s="34"/>
      <c r="B24" s="32" t="s">
        <v>16</v>
      </c>
      <c r="C24" s="32">
        <v>0</v>
      </c>
      <c r="D24" s="32">
        <v>61</v>
      </c>
      <c r="E24" s="32">
        <v>0</v>
      </c>
      <c r="F24" s="32">
        <v>0</v>
      </c>
      <c r="G24" s="32">
        <v>903</v>
      </c>
      <c r="H24" s="32">
        <v>0</v>
      </c>
      <c r="I24" s="32">
        <v>0</v>
      </c>
      <c r="J24" s="32">
        <v>0</v>
      </c>
      <c r="K24" s="33">
        <v>964</v>
      </c>
    </row>
    <row r="25" spans="1:11" s="30" customFormat="1" ht="20.25">
      <c r="A25" s="35"/>
      <c r="B25" s="40" t="s">
        <v>17</v>
      </c>
      <c r="C25" s="40">
        <v>288529</v>
      </c>
      <c r="D25" s="40">
        <v>627651</v>
      </c>
      <c r="E25" s="40">
        <v>10298</v>
      </c>
      <c r="F25" s="40">
        <v>536209</v>
      </c>
      <c r="G25" s="40">
        <v>1394519</v>
      </c>
      <c r="H25" s="40">
        <v>151719</v>
      </c>
      <c r="I25" s="40">
        <v>3439513</v>
      </c>
      <c r="J25" s="40">
        <v>1212871</v>
      </c>
      <c r="K25" s="36">
        <v>7661309</v>
      </c>
    </row>
    <row r="26" spans="1:11" s="30" customFormat="1" ht="20.25">
      <c r="A26" s="33" t="s">
        <v>18</v>
      </c>
      <c r="B26" s="39"/>
      <c r="C26" s="32"/>
      <c r="D26" s="32"/>
      <c r="E26" s="32"/>
      <c r="F26" s="32"/>
      <c r="G26" s="32"/>
      <c r="H26" s="32"/>
      <c r="I26" s="32"/>
      <c r="J26" s="32"/>
      <c r="K26" s="45"/>
    </row>
    <row r="27" spans="1:11" s="30" customFormat="1" ht="20.25">
      <c r="A27" s="34"/>
      <c r="B27" s="32" t="s">
        <v>19</v>
      </c>
      <c r="C27" s="32">
        <v>2798</v>
      </c>
      <c r="D27" s="32">
        <v>21340</v>
      </c>
      <c r="E27" s="32">
        <v>3214</v>
      </c>
      <c r="F27" s="32">
        <v>18124</v>
      </c>
      <c r="G27" s="32">
        <v>118204</v>
      </c>
      <c r="H27" s="32">
        <v>1914</v>
      </c>
      <c r="I27" s="32">
        <v>59386</v>
      </c>
      <c r="J27" s="32">
        <v>104571</v>
      </c>
      <c r="K27" s="33">
        <v>329551</v>
      </c>
    </row>
    <row r="28" spans="1:11" s="30" customFormat="1" ht="20.25">
      <c r="A28" s="34"/>
      <c r="B28" s="32" t="s">
        <v>6</v>
      </c>
      <c r="C28" s="32">
        <v>15348</v>
      </c>
      <c r="D28" s="32">
        <v>13217</v>
      </c>
      <c r="E28" s="32">
        <v>0</v>
      </c>
      <c r="F28" s="32">
        <v>2146</v>
      </c>
      <c r="G28" s="32">
        <v>6944</v>
      </c>
      <c r="H28" s="32">
        <v>0</v>
      </c>
      <c r="I28" s="32">
        <v>7468</v>
      </c>
      <c r="J28" s="32">
        <v>102940</v>
      </c>
      <c r="K28" s="33">
        <v>148063</v>
      </c>
    </row>
    <row r="29" spans="1:11" s="30" customFormat="1" ht="20.25">
      <c r="A29" s="34"/>
      <c r="B29" s="32" t="s">
        <v>20</v>
      </c>
      <c r="C29" s="32">
        <v>570</v>
      </c>
      <c r="D29" s="32">
        <v>3138</v>
      </c>
      <c r="E29" s="32">
        <v>1599</v>
      </c>
      <c r="F29" s="32">
        <v>1655</v>
      </c>
      <c r="G29" s="32">
        <v>35114</v>
      </c>
      <c r="H29" s="32">
        <v>0</v>
      </c>
      <c r="I29" s="32">
        <v>7837</v>
      </c>
      <c r="J29" s="32">
        <v>10943</v>
      </c>
      <c r="K29" s="33">
        <v>60856</v>
      </c>
    </row>
    <row r="30" spans="1:11" s="30" customFormat="1" ht="20.25">
      <c r="A30" s="34"/>
      <c r="B30" s="32" t="s">
        <v>8</v>
      </c>
      <c r="C30" s="32">
        <v>0</v>
      </c>
      <c r="D30" s="32">
        <v>0</v>
      </c>
      <c r="E30" s="32">
        <v>0</v>
      </c>
      <c r="F30" s="32">
        <v>0</v>
      </c>
      <c r="G30" s="32">
        <v>0</v>
      </c>
      <c r="H30" s="32">
        <v>0</v>
      </c>
      <c r="I30" s="32">
        <v>0</v>
      </c>
      <c r="J30" s="32">
        <v>2</v>
      </c>
      <c r="K30" s="33">
        <v>2</v>
      </c>
    </row>
    <row r="31" spans="1:11" s="30" customFormat="1" ht="20.25">
      <c r="A31" s="34"/>
      <c r="B31" s="32" t="s">
        <v>9</v>
      </c>
      <c r="C31" s="32">
        <v>0</v>
      </c>
      <c r="D31" s="32">
        <v>0</v>
      </c>
      <c r="E31" s="32">
        <v>0</v>
      </c>
      <c r="F31" s="32">
        <v>0</v>
      </c>
      <c r="G31" s="32">
        <v>0</v>
      </c>
      <c r="H31" s="32">
        <v>0</v>
      </c>
      <c r="I31" s="32">
        <v>0</v>
      </c>
      <c r="J31" s="32">
        <v>0</v>
      </c>
      <c r="K31" s="33">
        <v>0</v>
      </c>
    </row>
    <row r="32" spans="1:11" s="30" customFormat="1" ht="20.25">
      <c r="A32" s="34"/>
      <c r="B32" s="32" t="s">
        <v>10</v>
      </c>
      <c r="C32" s="32">
        <v>0</v>
      </c>
      <c r="D32" s="32">
        <v>0</v>
      </c>
      <c r="E32" s="32">
        <v>0</v>
      </c>
      <c r="F32" s="32">
        <v>0</v>
      </c>
      <c r="G32" s="32">
        <v>0</v>
      </c>
      <c r="H32" s="32">
        <v>0</v>
      </c>
      <c r="I32" s="32">
        <v>5</v>
      </c>
      <c r="J32" s="32">
        <v>666</v>
      </c>
      <c r="K32" s="33">
        <v>671</v>
      </c>
    </row>
    <row r="33" spans="1:11" s="30" customFormat="1" ht="20.25">
      <c r="A33" s="34"/>
      <c r="B33" s="32" t="s">
        <v>11</v>
      </c>
      <c r="C33" s="32">
        <v>0</v>
      </c>
      <c r="D33" s="32">
        <v>0</v>
      </c>
      <c r="E33" s="32">
        <v>0</v>
      </c>
      <c r="F33" s="32">
        <v>0</v>
      </c>
      <c r="G33" s="32">
        <v>0</v>
      </c>
      <c r="H33" s="32">
        <v>0</v>
      </c>
      <c r="I33" s="32">
        <v>11</v>
      </c>
      <c r="J33" s="32">
        <v>615</v>
      </c>
      <c r="K33" s="33">
        <v>626</v>
      </c>
    </row>
    <row r="34" spans="1:11" s="30" customFormat="1" ht="20.25">
      <c r="A34" s="34"/>
      <c r="B34" s="32" t="s">
        <v>12</v>
      </c>
      <c r="C34" s="32">
        <v>3714</v>
      </c>
      <c r="D34" s="32">
        <v>12462</v>
      </c>
      <c r="E34" s="32">
        <v>0</v>
      </c>
      <c r="F34" s="32">
        <v>37309</v>
      </c>
      <c r="G34" s="32">
        <v>27733</v>
      </c>
      <c r="H34" s="32">
        <v>965</v>
      </c>
      <c r="I34" s="32">
        <v>171439</v>
      </c>
      <c r="J34" s="32">
        <v>274590</v>
      </c>
      <c r="K34" s="33">
        <v>528212</v>
      </c>
    </row>
    <row r="35" spans="1:11" s="30" customFormat="1" ht="20.25">
      <c r="A35" s="34"/>
      <c r="B35" s="32" t="s">
        <v>13</v>
      </c>
      <c r="C35" s="32">
        <v>94</v>
      </c>
      <c r="D35" s="32">
        <v>275</v>
      </c>
      <c r="E35" s="32">
        <v>0</v>
      </c>
      <c r="F35" s="32">
        <v>598</v>
      </c>
      <c r="G35" s="32">
        <v>3699</v>
      </c>
      <c r="H35" s="32">
        <v>1</v>
      </c>
      <c r="I35" s="32">
        <v>32965</v>
      </c>
      <c r="J35" s="32">
        <v>3381</v>
      </c>
      <c r="K35" s="33">
        <v>41013</v>
      </c>
    </row>
    <row r="36" spans="1:11" s="30" customFormat="1" ht="20.25">
      <c r="A36" s="34"/>
      <c r="B36" s="32" t="s">
        <v>14</v>
      </c>
      <c r="C36" s="32">
        <v>0</v>
      </c>
      <c r="D36" s="32">
        <v>0</v>
      </c>
      <c r="E36" s="32">
        <v>0</v>
      </c>
      <c r="F36" s="32">
        <v>10</v>
      </c>
      <c r="G36" s="32">
        <v>0</v>
      </c>
      <c r="H36" s="32">
        <v>0</v>
      </c>
      <c r="I36" s="32">
        <v>0</v>
      </c>
      <c r="J36" s="32">
        <v>0</v>
      </c>
      <c r="K36" s="33">
        <v>10</v>
      </c>
    </row>
    <row r="37" spans="1:11" s="30" customFormat="1" ht="20.25">
      <c r="A37" s="34"/>
      <c r="B37" s="32" t="s">
        <v>15</v>
      </c>
      <c r="C37" s="32">
        <v>0</v>
      </c>
      <c r="D37" s="32">
        <v>0</v>
      </c>
      <c r="E37" s="32">
        <v>0</v>
      </c>
      <c r="F37" s="32">
        <v>0</v>
      </c>
      <c r="G37" s="32">
        <v>1177</v>
      </c>
      <c r="H37" s="32">
        <v>0</v>
      </c>
      <c r="I37" s="32">
        <v>186114</v>
      </c>
      <c r="J37" s="32">
        <v>987</v>
      </c>
      <c r="K37" s="33">
        <v>188278</v>
      </c>
    </row>
    <row r="38" spans="1:11" s="30" customFormat="1" ht="20.25">
      <c r="A38" s="34"/>
      <c r="B38" s="32" t="s">
        <v>16</v>
      </c>
      <c r="C38" s="32">
        <v>0</v>
      </c>
      <c r="D38" s="32">
        <v>1425</v>
      </c>
      <c r="E38" s="32">
        <v>0</v>
      </c>
      <c r="F38" s="32">
        <v>0</v>
      </c>
      <c r="G38" s="32">
        <v>0</v>
      </c>
      <c r="H38" s="32">
        <v>0</v>
      </c>
      <c r="I38" s="32">
        <v>0</v>
      </c>
      <c r="J38" s="32">
        <v>28</v>
      </c>
      <c r="K38" s="33">
        <v>1453</v>
      </c>
    </row>
    <row r="39" spans="1:11" s="30" customFormat="1" ht="20.25">
      <c r="A39" s="35"/>
      <c r="B39" s="40" t="s">
        <v>17</v>
      </c>
      <c r="C39" s="40">
        <v>22524</v>
      </c>
      <c r="D39" s="40">
        <v>51857</v>
      </c>
      <c r="E39" s="40">
        <v>4813</v>
      </c>
      <c r="F39" s="40">
        <v>59842</v>
      </c>
      <c r="G39" s="40">
        <v>192871</v>
      </c>
      <c r="H39" s="40">
        <v>2880</v>
      </c>
      <c r="I39" s="40">
        <v>465225</v>
      </c>
      <c r="J39" s="40">
        <v>498723</v>
      </c>
      <c r="K39" s="36">
        <v>1298735</v>
      </c>
    </row>
    <row r="40" spans="1:11" s="30" customFormat="1" ht="13.5" customHeight="1">
      <c r="A40" s="53"/>
      <c r="B40" s="54"/>
      <c r="C40" s="54"/>
      <c r="D40" s="54"/>
      <c r="E40" s="54"/>
      <c r="F40" s="54"/>
      <c r="G40" s="54"/>
      <c r="H40" s="54"/>
      <c r="I40" s="54"/>
      <c r="J40" s="54"/>
      <c r="K40" s="55"/>
    </row>
    <row r="41" spans="1:11" s="30" customFormat="1" ht="20.25">
      <c r="A41" s="36" t="s">
        <v>40</v>
      </c>
      <c r="B41" s="41"/>
      <c r="C41" s="36">
        <v>311053</v>
      </c>
      <c r="D41" s="36">
        <v>679508</v>
      </c>
      <c r="E41" s="36">
        <v>15111</v>
      </c>
      <c r="F41" s="36">
        <v>596051</v>
      </c>
      <c r="G41" s="36">
        <v>1587390</v>
      </c>
      <c r="H41" s="36">
        <v>154599</v>
      </c>
      <c r="I41" s="36">
        <v>3904738</v>
      </c>
      <c r="J41" s="36">
        <v>1711594</v>
      </c>
      <c r="K41" s="36">
        <v>8960044</v>
      </c>
    </row>
    <row r="42" spans="1:11" s="30" customFormat="1" ht="9.75" customHeight="1">
      <c r="A42" s="56"/>
      <c r="C42" s="56"/>
      <c r="D42" s="56"/>
      <c r="E42" s="56"/>
      <c r="F42" s="56"/>
      <c r="G42" s="56"/>
      <c r="H42" s="56"/>
      <c r="I42" s="56"/>
      <c r="J42" s="56"/>
      <c r="K42" s="56"/>
    </row>
    <row r="43" s="30" customFormat="1" ht="16.5">
      <c r="B43" s="42" t="s">
        <v>30</v>
      </c>
    </row>
    <row r="44" spans="2:10" ht="39" customHeight="1">
      <c r="B44" s="295"/>
      <c r="C44" s="295"/>
      <c r="D44" s="295"/>
      <c r="E44" s="295"/>
      <c r="F44" s="295"/>
      <c r="G44" s="295"/>
      <c r="H44" s="295"/>
      <c r="I44" s="295"/>
      <c r="J44" s="295"/>
    </row>
  </sheetData>
  <sheetProtection/>
  <mergeCells count="1">
    <mergeCell ref="B44:J44"/>
  </mergeCells>
  <printOptions/>
  <pageMargins left="0.25" right="0.25" top="0.32083333333333336" bottom="0.75" header="0.3" footer="0.3"/>
  <pageSetup fitToHeight="1" fitToWidth="1" horizontalDpi="1200" verticalDpi="1200" orientation="landscape" scale="55"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7:O24"/>
  <sheetViews>
    <sheetView showGridLines="0" view="pageLayout" zoomScale="85" zoomScalePageLayoutView="85" workbookViewId="0" topLeftCell="A1">
      <selection activeCell="A21" sqref="A21"/>
    </sheetView>
  </sheetViews>
  <sheetFormatPr defaultColWidth="9.140625" defaultRowHeight="15"/>
  <cols>
    <col min="1" max="1" width="36.00390625" style="0" customWidth="1"/>
    <col min="2" max="2" width="17.28125" style="0" customWidth="1"/>
    <col min="3" max="3" width="7.00390625" style="0" customWidth="1"/>
    <col min="4" max="4" width="20.00390625" style="0" customWidth="1"/>
    <col min="5" max="5" width="7.8515625" style="0" customWidth="1"/>
    <col min="6" max="6" width="16.421875" style="0" customWidth="1"/>
    <col min="7" max="7" width="8.57421875" style="0" customWidth="1"/>
    <col min="8" max="8" width="18.140625" style="0" customWidth="1"/>
    <col min="9" max="9" width="6.8515625" style="0" customWidth="1"/>
    <col min="10" max="10" width="17.7109375" style="0" customWidth="1"/>
    <col min="11" max="15" width="15.00390625" style="0" customWidth="1"/>
  </cols>
  <sheetData>
    <row r="6" ht="30.75" customHeight="1"/>
    <row r="7" spans="1:10" ht="18">
      <c r="A7" s="300" t="s">
        <v>100</v>
      </c>
      <c r="B7" s="300"/>
      <c r="C7" s="300"/>
      <c r="D7" s="300"/>
      <c r="E7" s="300"/>
      <c r="F7" s="300"/>
      <c r="G7" s="300"/>
      <c r="H7" s="300"/>
      <c r="I7" s="300"/>
      <c r="J7" s="300"/>
    </row>
    <row r="9" spans="1:12" ht="21">
      <c r="A9" s="300" t="s">
        <v>198</v>
      </c>
      <c r="B9" s="300"/>
      <c r="C9" s="300"/>
      <c r="D9" s="300"/>
      <c r="E9" s="300"/>
      <c r="F9" s="300"/>
      <c r="G9" s="300"/>
      <c r="H9" s="300"/>
      <c r="I9" s="300"/>
      <c r="J9" s="300"/>
      <c r="K9" s="60"/>
      <c r="L9" s="60"/>
    </row>
    <row r="10" spans="1:12" ht="15.75">
      <c r="A10" s="313" t="s">
        <v>199</v>
      </c>
      <c r="B10" s="314"/>
      <c r="C10" s="314"/>
      <c r="D10" s="314"/>
      <c r="E10" s="314"/>
      <c r="F10" s="314"/>
      <c r="G10" s="314"/>
      <c r="H10" s="314"/>
      <c r="I10" s="314"/>
      <c r="J10" s="314"/>
      <c r="K10" s="59"/>
      <c r="L10" s="59"/>
    </row>
    <row r="11" spans="1:10" ht="15.75" thickBot="1">
      <c r="A11" s="142"/>
      <c r="B11" s="142"/>
      <c r="C11" s="142"/>
      <c r="D11" s="142"/>
      <c r="E11" s="142"/>
      <c r="F11" s="142"/>
      <c r="G11" s="142"/>
      <c r="H11" s="142"/>
      <c r="I11" s="142"/>
      <c r="J11" s="142"/>
    </row>
    <row r="12" spans="1:10" s="121" customFormat="1" ht="45.75" thickTop="1">
      <c r="A12" s="141"/>
      <c r="B12" s="140" t="s">
        <v>42</v>
      </c>
      <c r="C12" s="140"/>
      <c r="D12" s="140" t="s">
        <v>99</v>
      </c>
      <c r="F12" s="140" t="s">
        <v>44</v>
      </c>
      <c r="H12" s="140" t="s">
        <v>45</v>
      </c>
      <c r="I12" s="140"/>
      <c r="J12" s="140" t="s">
        <v>46</v>
      </c>
    </row>
    <row r="13" spans="1:10" ht="15">
      <c r="A13" s="64" t="s">
        <v>47</v>
      </c>
      <c r="B13" s="65">
        <v>3566807.94621861</v>
      </c>
      <c r="C13" s="65"/>
      <c r="D13" s="65">
        <v>2130074.3320384054</v>
      </c>
      <c r="E13" s="139"/>
      <c r="F13" s="65">
        <v>959312.4792466771</v>
      </c>
      <c r="G13" s="139"/>
      <c r="H13" s="65">
        <v>477421.13493353047</v>
      </c>
      <c r="I13" s="66"/>
      <c r="J13" s="65">
        <v>2680356.334313145</v>
      </c>
    </row>
    <row r="14" spans="1:10" ht="15">
      <c r="A14" s="67" t="s">
        <v>98</v>
      </c>
      <c r="B14" s="65">
        <v>1185158</v>
      </c>
      <c r="C14" s="65"/>
      <c r="D14" s="65">
        <v>589750</v>
      </c>
      <c r="F14" s="65">
        <v>95615.08</v>
      </c>
      <c r="H14" s="65">
        <v>48770</v>
      </c>
      <c r="I14" s="65"/>
      <c r="J14" s="65">
        <v>947311.38</v>
      </c>
    </row>
    <row r="15" spans="1:10" ht="15">
      <c r="A15" s="67" t="s">
        <v>17</v>
      </c>
      <c r="B15" s="65">
        <v>2414728979.5899987</v>
      </c>
      <c r="C15" s="65"/>
      <c r="D15" s="65">
        <v>1442060322.7900004</v>
      </c>
      <c r="F15" s="65">
        <v>649454548.4500004</v>
      </c>
      <c r="H15" s="65">
        <v>323214108.35000014</v>
      </c>
      <c r="I15" s="65"/>
      <c r="J15" s="65">
        <v>1814601238.3299992</v>
      </c>
    </row>
    <row r="16" spans="1:10" ht="15.75" thickBot="1">
      <c r="A16" s="68" t="s">
        <v>49</v>
      </c>
      <c r="B16" s="69">
        <v>662</v>
      </c>
      <c r="C16" s="69"/>
      <c r="D16" s="69">
        <v>632</v>
      </c>
      <c r="E16" s="138"/>
      <c r="F16" s="69">
        <v>490</v>
      </c>
      <c r="G16" s="138"/>
      <c r="H16" s="69">
        <v>460</v>
      </c>
      <c r="I16" s="69"/>
      <c r="J16" s="69">
        <v>669</v>
      </c>
    </row>
    <row r="18" spans="1:12" ht="56.25" customHeight="1">
      <c r="A18" s="298" t="s">
        <v>200</v>
      </c>
      <c r="B18" s="299"/>
      <c r="C18" s="299"/>
      <c r="D18" s="299"/>
      <c r="E18" s="299"/>
      <c r="F18" s="299"/>
      <c r="G18" s="299"/>
      <c r="H18" s="299"/>
      <c r="I18" s="299"/>
      <c r="J18" s="299"/>
      <c r="K18" s="121"/>
      <c r="L18" s="121"/>
    </row>
    <row r="19" spans="1:15" ht="35.25" customHeight="1">
      <c r="A19" s="303" t="s">
        <v>216</v>
      </c>
      <c r="B19" s="304"/>
      <c r="C19" s="304"/>
      <c r="D19" s="304"/>
      <c r="E19" s="304"/>
      <c r="F19" s="304"/>
      <c r="G19" s="304"/>
      <c r="H19" s="304"/>
      <c r="I19" s="304"/>
      <c r="J19" s="304"/>
      <c r="K19" s="303"/>
      <c r="L19" s="304"/>
      <c r="M19" s="304"/>
      <c r="N19" s="304"/>
      <c r="O19" s="304"/>
    </row>
    <row r="20" spans="1:10" ht="15">
      <c r="A20" s="299"/>
      <c r="B20" s="299"/>
      <c r="C20" s="299"/>
      <c r="D20" s="299"/>
      <c r="E20" s="299"/>
      <c r="F20" s="299"/>
      <c r="G20" s="299"/>
      <c r="H20" s="299"/>
      <c r="I20" s="299"/>
      <c r="J20" s="299"/>
    </row>
    <row r="24" spans="8:9" ht="15">
      <c r="H24" s="70"/>
      <c r="I24" s="70"/>
    </row>
  </sheetData>
  <sheetProtection/>
  <mergeCells count="7">
    <mergeCell ref="K19:O19"/>
    <mergeCell ref="A20:J20"/>
    <mergeCell ref="A7:J7"/>
    <mergeCell ref="A9:J9"/>
    <mergeCell ref="A10:J10"/>
    <mergeCell ref="A18:J18"/>
    <mergeCell ref="A19:J19"/>
  </mergeCells>
  <printOptions/>
  <pageMargins left="0.25" right="0.25" top="0.4470588235294118" bottom="0.75" header="0.3" footer="0.3"/>
  <pageSetup fitToHeight="1" fitToWidth="1" horizontalDpi="1200" verticalDpi="1200" orientation="landscape" scale="58"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5:P39"/>
  <sheetViews>
    <sheetView showGridLines="0" view="pageLayout" zoomScale="85" zoomScalePageLayoutView="85" workbookViewId="0" topLeftCell="A10">
      <selection activeCell="A38" sqref="A38:O38"/>
    </sheetView>
  </sheetViews>
  <sheetFormatPr defaultColWidth="3.421875" defaultRowHeight="15"/>
  <cols>
    <col min="1" max="1" width="1.57421875" style="0" customWidth="1"/>
    <col min="2" max="2" width="37.421875" style="0" customWidth="1"/>
    <col min="3" max="3" width="10.28125" style="0" customWidth="1"/>
    <col min="4" max="4" width="1.8515625" style="0" customWidth="1"/>
    <col min="5" max="5" width="16.28125" style="71" customWidth="1"/>
    <col min="6" max="6" width="2.421875" style="71" customWidth="1"/>
    <col min="7" max="7" width="19.00390625" style="71" customWidth="1"/>
    <col min="8" max="8" width="2.28125" style="72" customWidth="1"/>
    <col min="9" max="9" width="19.28125" style="71" customWidth="1"/>
    <col min="10" max="10" width="1.7109375" style="71" customWidth="1"/>
    <col min="11" max="11" width="19.00390625" style="71" customWidth="1"/>
    <col min="12" max="12" width="1.8515625" style="73" customWidth="1"/>
    <col min="13" max="13" width="16.28125" style="71" customWidth="1"/>
    <col min="14" max="14" width="1.8515625" style="73" customWidth="1"/>
    <col min="15" max="15" width="15.7109375" style="71" customWidth="1"/>
  </cols>
  <sheetData>
    <row r="1" ht="15"/>
    <row r="2" ht="15"/>
    <row r="3" ht="15"/>
    <row r="4" ht="48.75" customHeight="1"/>
    <row r="5" spans="1:15" ht="20.25" customHeight="1">
      <c r="A5" s="300" t="s">
        <v>100</v>
      </c>
      <c r="B5" s="300"/>
      <c r="C5" s="300"/>
      <c r="D5" s="300"/>
      <c r="E5" s="300"/>
      <c r="F5" s="300"/>
      <c r="G5" s="300"/>
      <c r="H5" s="300"/>
      <c r="I5" s="300"/>
      <c r="J5" s="300"/>
      <c r="K5" s="300"/>
      <c r="L5" s="300"/>
      <c r="M5" s="300"/>
      <c r="N5" s="300"/>
      <c r="O5" s="300"/>
    </row>
    <row r="6" spans="1:15" ht="6.75" customHeight="1">
      <c r="A6" s="60"/>
      <c r="B6" s="60"/>
      <c r="C6" s="60"/>
      <c r="D6" s="60"/>
      <c r="E6" s="60"/>
      <c r="F6" s="60"/>
      <c r="G6" s="60"/>
      <c r="H6" s="60"/>
      <c r="I6" s="60"/>
      <c r="J6" s="60"/>
      <c r="K6" s="60"/>
      <c r="L6" s="60"/>
      <c r="M6" s="60"/>
      <c r="N6" s="60"/>
      <c r="O6" s="60"/>
    </row>
    <row r="7" spans="2:15" ht="21">
      <c r="B7" s="74" t="s">
        <v>201</v>
      </c>
      <c r="C7" s="75"/>
      <c r="D7" s="75"/>
      <c r="E7" s="76"/>
      <c r="F7" s="76"/>
      <c r="G7" s="76"/>
      <c r="H7" s="77"/>
      <c r="I7" s="76"/>
      <c r="J7" s="76"/>
      <c r="K7" s="76"/>
      <c r="L7" s="76"/>
      <c r="M7" s="76"/>
      <c r="N7" s="76"/>
      <c r="O7" s="76"/>
    </row>
    <row r="8" spans="1:15" ht="15.75" thickBot="1">
      <c r="A8" s="138"/>
      <c r="B8" s="138"/>
      <c r="C8" s="138"/>
      <c r="D8" s="138"/>
      <c r="E8" s="152"/>
      <c r="F8" s="152"/>
      <c r="G8" s="152"/>
      <c r="H8" s="154"/>
      <c r="I8" s="152"/>
      <c r="J8" s="152"/>
      <c r="K8" s="152"/>
      <c r="L8" s="153"/>
      <c r="M8" s="152"/>
      <c r="N8" s="153"/>
      <c r="O8" s="152"/>
    </row>
    <row r="9" spans="1:15" s="83" customFormat="1" ht="76.5">
      <c r="A9" s="78"/>
      <c r="B9" s="78" t="s">
        <v>32</v>
      </c>
      <c r="C9" s="79" t="s">
        <v>41</v>
      </c>
      <c r="D9" s="79"/>
      <c r="E9" s="80" t="s">
        <v>42</v>
      </c>
      <c r="F9" s="80"/>
      <c r="G9" s="80" t="s">
        <v>51</v>
      </c>
      <c r="H9" s="82">
        <v>2</v>
      </c>
      <c r="I9" s="80" t="s">
        <v>52</v>
      </c>
      <c r="J9" s="81">
        <v>3</v>
      </c>
      <c r="K9" s="80" t="s">
        <v>53</v>
      </c>
      <c r="L9" s="81">
        <v>3</v>
      </c>
      <c r="M9" s="80" t="s">
        <v>45</v>
      </c>
      <c r="N9" s="82"/>
      <c r="O9" s="80" t="s">
        <v>46</v>
      </c>
    </row>
    <row r="10" spans="2:15" s="52" customFormat="1" ht="15">
      <c r="B10" s="84" t="s">
        <v>33</v>
      </c>
      <c r="C10" s="86">
        <v>13</v>
      </c>
      <c r="D10" s="86"/>
      <c r="E10" s="285">
        <v>92021977.03</v>
      </c>
      <c r="F10" s="88"/>
      <c r="G10" s="285">
        <v>92012477.03</v>
      </c>
      <c r="H10" s="91"/>
      <c r="I10" s="89" t="s">
        <v>54</v>
      </c>
      <c r="J10" s="90"/>
      <c r="K10" s="285">
        <v>5000</v>
      </c>
      <c r="L10" s="92"/>
      <c r="M10" s="285">
        <v>4500</v>
      </c>
      <c r="N10" s="92"/>
      <c r="O10" s="285">
        <v>91240168.82</v>
      </c>
    </row>
    <row r="11" spans="2:15" s="52" customFormat="1" ht="15">
      <c r="B11" s="84" t="s">
        <v>55</v>
      </c>
      <c r="C11" s="86">
        <v>84</v>
      </c>
      <c r="D11" s="86"/>
      <c r="E11" s="285">
        <v>126510746.16999999</v>
      </c>
      <c r="F11" s="88"/>
      <c r="G11" s="285">
        <v>68973292.98000002</v>
      </c>
      <c r="H11" s="91"/>
      <c r="I11" s="89" t="s">
        <v>54</v>
      </c>
      <c r="J11" s="90"/>
      <c r="K11" s="285">
        <v>41192947.4</v>
      </c>
      <c r="L11" s="92"/>
      <c r="M11" s="285">
        <v>16344505.790000001</v>
      </c>
      <c r="N11" s="92"/>
      <c r="O11" s="285">
        <v>121465058.79</v>
      </c>
    </row>
    <row r="12" spans="2:15" s="52" customFormat="1" ht="15">
      <c r="B12" s="84" t="s">
        <v>56</v>
      </c>
      <c r="C12" s="86">
        <v>13</v>
      </c>
      <c r="D12" s="86"/>
      <c r="E12" s="285">
        <v>4524241.67</v>
      </c>
      <c r="F12" s="88"/>
      <c r="G12" s="285">
        <v>4217216.67</v>
      </c>
      <c r="H12" s="91"/>
      <c r="I12" s="89" t="s">
        <v>54</v>
      </c>
      <c r="J12" s="90"/>
      <c r="K12" s="285">
        <v>252700</v>
      </c>
      <c r="L12" s="92"/>
      <c r="M12" s="285">
        <v>54325</v>
      </c>
      <c r="N12" s="92"/>
      <c r="O12" s="285">
        <v>5927426.59</v>
      </c>
    </row>
    <row r="13" spans="2:15" s="52" customFormat="1" ht="15">
      <c r="B13" s="84" t="s">
        <v>57</v>
      </c>
      <c r="C13" s="86">
        <v>35</v>
      </c>
      <c r="D13" s="86"/>
      <c r="E13" s="285">
        <v>128525958.10000001</v>
      </c>
      <c r="F13" s="88"/>
      <c r="G13" s="285">
        <v>75393963.52000003</v>
      </c>
      <c r="H13" s="91"/>
      <c r="I13" s="89" t="s">
        <v>54</v>
      </c>
      <c r="J13" s="90"/>
      <c r="K13" s="285">
        <v>41070264.78000001</v>
      </c>
      <c r="L13" s="92"/>
      <c r="M13" s="285">
        <v>12061729.8</v>
      </c>
      <c r="N13" s="92"/>
      <c r="O13" s="285">
        <v>99575757.25999999</v>
      </c>
    </row>
    <row r="14" spans="2:15" s="52" customFormat="1" ht="15">
      <c r="B14" s="84" t="s">
        <v>37</v>
      </c>
      <c r="C14" s="86">
        <v>251</v>
      </c>
      <c r="D14" s="86"/>
      <c r="E14" s="285">
        <v>976823193.6700001</v>
      </c>
      <c r="F14" s="88"/>
      <c r="G14" s="285">
        <v>622592236.4400002</v>
      </c>
      <c r="H14" s="91"/>
      <c r="I14" s="89" t="s">
        <v>54</v>
      </c>
      <c r="J14" s="90"/>
      <c r="K14" s="285">
        <v>113055076.23</v>
      </c>
      <c r="L14" s="92"/>
      <c r="M14" s="285">
        <v>241175881.00000003</v>
      </c>
      <c r="N14" s="92"/>
      <c r="O14" s="285">
        <v>654986779.5199999</v>
      </c>
    </row>
    <row r="15" spans="2:15" s="52" customFormat="1" ht="15">
      <c r="B15" s="84" t="s">
        <v>103</v>
      </c>
      <c r="C15" s="86">
        <v>23</v>
      </c>
      <c r="D15" s="86"/>
      <c r="E15" s="285">
        <v>26097571.650000002</v>
      </c>
      <c r="F15" s="88"/>
      <c r="G15" s="285">
        <v>21162648.36</v>
      </c>
      <c r="H15" s="91"/>
      <c r="I15" s="89" t="s">
        <v>54</v>
      </c>
      <c r="J15" s="90"/>
      <c r="K15" s="285">
        <v>3182449.06</v>
      </c>
      <c r="L15" s="92"/>
      <c r="M15" s="285">
        <v>1752474.23</v>
      </c>
      <c r="N15" s="92"/>
      <c r="O15" s="285">
        <v>17638628.73</v>
      </c>
    </row>
    <row r="16" spans="2:15" s="52" customFormat="1" ht="15">
      <c r="B16" s="84" t="s">
        <v>58</v>
      </c>
      <c r="C16" s="86">
        <v>132</v>
      </c>
      <c r="D16" s="86"/>
      <c r="E16" s="285">
        <v>657755410.1</v>
      </c>
      <c r="F16" s="88"/>
      <c r="G16" s="285">
        <v>352509918.24</v>
      </c>
      <c r="H16" s="91"/>
      <c r="I16" s="89" t="s">
        <v>54</v>
      </c>
      <c r="J16" s="90"/>
      <c r="K16" s="285">
        <v>286107939.90999997</v>
      </c>
      <c r="L16" s="92"/>
      <c r="M16" s="285">
        <v>19137551.95</v>
      </c>
      <c r="N16" s="92"/>
      <c r="O16" s="285">
        <v>483152669.94999987</v>
      </c>
    </row>
    <row r="17" spans="2:15" s="52" customFormat="1" ht="15">
      <c r="B17" s="84" t="s">
        <v>39</v>
      </c>
      <c r="C17" s="86">
        <v>126</v>
      </c>
      <c r="D17" s="86"/>
      <c r="E17" s="285">
        <v>402469881.2</v>
      </c>
      <c r="F17" s="91"/>
      <c r="G17" s="285">
        <v>205198569.54999995</v>
      </c>
      <c r="H17" s="91"/>
      <c r="I17" s="92" t="s">
        <v>54</v>
      </c>
      <c r="J17" s="90"/>
      <c r="K17" s="285">
        <v>164588171.06999996</v>
      </c>
      <c r="L17" s="92"/>
      <c r="M17" s="285">
        <v>32683140.580000002</v>
      </c>
      <c r="N17" s="92"/>
      <c r="O17" s="285">
        <v>340614748.67000014</v>
      </c>
    </row>
    <row r="18" spans="1:15" s="100" customFormat="1" ht="13.5" thickBot="1">
      <c r="A18" s="93"/>
      <c r="B18" s="93" t="s">
        <v>174</v>
      </c>
      <c r="C18" s="93">
        <v>677</v>
      </c>
      <c r="D18" s="93"/>
      <c r="E18" s="96">
        <v>2414728979.59</v>
      </c>
      <c r="F18" s="95"/>
      <c r="G18" s="96">
        <v>1442060322.7900002</v>
      </c>
      <c r="H18" s="99"/>
      <c r="I18" s="96" t="s">
        <v>60</v>
      </c>
      <c r="J18" s="151"/>
      <c r="K18" s="96">
        <v>649454548.4499999</v>
      </c>
      <c r="L18" s="96"/>
      <c r="M18" s="96">
        <v>323214108.35</v>
      </c>
      <c r="N18" s="96"/>
      <c r="O18" s="96">
        <v>1814601238.33</v>
      </c>
    </row>
    <row r="19" ht="15.75" thickBot="1">
      <c r="I19" s="147"/>
    </row>
    <row r="20" spans="1:15" ht="15">
      <c r="A20" s="101"/>
      <c r="B20" s="102" t="s">
        <v>59</v>
      </c>
      <c r="C20" s="102">
        <v>681</v>
      </c>
      <c r="D20" s="102"/>
      <c r="E20" s="103">
        <v>2339219985.21</v>
      </c>
      <c r="F20" s="103"/>
      <c r="G20" s="103">
        <v>1359718054.4299998</v>
      </c>
      <c r="H20" s="146"/>
      <c r="I20" s="272" t="s">
        <v>54</v>
      </c>
      <c r="J20" s="104"/>
      <c r="K20" s="103">
        <v>662286926.19</v>
      </c>
      <c r="L20" s="105"/>
      <c r="M20" s="103">
        <v>317215004.59000003</v>
      </c>
      <c r="N20" s="105"/>
      <c r="O20" s="103">
        <v>1793274749.8399997</v>
      </c>
    </row>
    <row r="21" spans="1:15" ht="15">
      <c r="A21" s="266"/>
      <c r="B21" s="267" t="s">
        <v>22</v>
      </c>
      <c r="C21" s="267">
        <v>687</v>
      </c>
      <c r="D21" s="267"/>
      <c r="E21" s="269">
        <v>2217641822</v>
      </c>
      <c r="F21" s="269"/>
      <c r="G21" s="269">
        <v>1184865469</v>
      </c>
      <c r="H21" s="283"/>
      <c r="I21" s="272" t="s">
        <v>54</v>
      </c>
      <c r="J21" s="272"/>
      <c r="K21" s="269">
        <v>736425714</v>
      </c>
      <c r="L21" s="273"/>
      <c r="M21" s="269">
        <v>296350640</v>
      </c>
      <c r="N21" s="273"/>
      <c r="O21" s="269">
        <v>1721114043</v>
      </c>
    </row>
    <row r="22" spans="1:15" ht="15">
      <c r="A22" s="106"/>
      <c r="B22" s="107" t="s">
        <v>62</v>
      </c>
      <c r="C22" s="107">
        <v>694</v>
      </c>
      <c r="D22" s="107"/>
      <c r="E22" s="109">
        <v>2242328250</v>
      </c>
      <c r="F22" s="109"/>
      <c r="G22" s="109">
        <v>1134827543</v>
      </c>
      <c r="H22" s="158"/>
      <c r="I22" s="109">
        <v>830849917</v>
      </c>
      <c r="J22" s="143"/>
      <c r="K22" s="143" t="s">
        <v>61</v>
      </c>
      <c r="L22" s="112"/>
      <c r="M22" s="109">
        <v>276650791</v>
      </c>
      <c r="N22" s="112"/>
      <c r="O22" s="109">
        <v>1754738724</v>
      </c>
    </row>
    <row r="23" spans="1:15" ht="15">
      <c r="A23" s="107"/>
      <c r="B23" s="107" t="s">
        <v>24</v>
      </c>
      <c r="C23" s="107">
        <v>707</v>
      </c>
      <c r="D23" s="109"/>
      <c r="E23" s="109">
        <v>2184353716</v>
      </c>
      <c r="F23" s="109"/>
      <c r="G23" s="112">
        <v>1045554218</v>
      </c>
      <c r="H23" s="158"/>
      <c r="I23" s="109">
        <v>856098804</v>
      </c>
      <c r="J23" s="143"/>
      <c r="K23" s="143" t="s">
        <v>61</v>
      </c>
      <c r="L23" s="109"/>
      <c r="M23" s="109">
        <v>282700694</v>
      </c>
      <c r="N23" s="109"/>
      <c r="O23" s="112">
        <v>1740412915</v>
      </c>
    </row>
    <row r="24" spans="1:15" ht="15">
      <c r="A24" s="107"/>
      <c r="B24" s="107" t="s">
        <v>25</v>
      </c>
      <c r="C24" s="107">
        <v>728</v>
      </c>
      <c r="D24" s="109"/>
      <c r="E24" s="109">
        <v>2367173663</v>
      </c>
      <c r="F24" s="109"/>
      <c r="G24" s="112">
        <v>1050078719</v>
      </c>
      <c r="H24" s="158"/>
      <c r="I24" s="109">
        <v>1039718350</v>
      </c>
      <c r="J24" s="143"/>
      <c r="K24" s="143" t="s">
        <v>61</v>
      </c>
      <c r="L24" s="109"/>
      <c r="M24" s="109">
        <v>277376594</v>
      </c>
      <c r="N24" s="109"/>
      <c r="O24" s="112">
        <v>1871779672</v>
      </c>
    </row>
    <row r="25" spans="1:15" ht="15">
      <c r="A25" s="106"/>
      <c r="B25" s="107" t="s">
        <v>26</v>
      </c>
      <c r="C25" s="107">
        <v>736</v>
      </c>
      <c r="D25" s="107"/>
      <c r="E25" s="112">
        <v>2539198656</v>
      </c>
      <c r="F25" s="109"/>
      <c r="G25" s="109">
        <v>1053819894</v>
      </c>
      <c r="H25" s="158"/>
      <c r="I25" s="109">
        <v>1211345204</v>
      </c>
      <c r="J25" s="143"/>
      <c r="K25" s="143" t="s">
        <v>61</v>
      </c>
      <c r="L25" s="112"/>
      <c r="M25" s="109">
        <v>274033556</v>
      </c>
      <c r="N25" s="112"/>
      <c r="O25" s="109">
        <v>1943285741</v>
      </c>
    </row>
    <row r="26" spans="1:15" ht="15">
      <c r="A26" s="106"/>
      <c r="B26" s="107" t="s">
        <v>27</v>
      </c>
      <c r="C26" s="107">
        <v>729</v>
      </c>
      <c r="D26" s="107"/>
      <c r="E26" s="109">
        <v>2384581430</v>
      </c>
      <c r="F26" s="109"/>
      <c r="G26" s="109">
        <v>940262229</v>
      </c>
      <c r="H26" s="158"/>
      <c r="I26" s="109">
        <v>1199405519</v>
      </c>
      <c r="J26" s="143"/>
      <c r="K26" s="143" t="s">
        <v>61</v>
      </c>
      <c r="L26" s="112"/>
      <c r="M26" s="109">
        <v>244913684</v>
      </c>
      <c r="N26" s="112"/>
      <c r="O26" s="109">
        <v>1820708534</v>
      </c>
    </row>
    <row r="27" spans="1:15" ht="15">
      <c r="A27" s="106"/>
      <c r="B27" s="107" t="s">
        <v>28</v>
      </c>
      <c r="C27" s="107">
        <v>716</v>
      </c>
      <c r="D27" s="107"/>
      <c r="E27" s="109">
        <v>2250468669</v>
      </c>
      <c r="F27" s="109"/>
      <c r="G27" s="109">
        <v>899150373</v>
      </c>
      <c r="H27" s="158"/>
      <c r="I27" s="109">
        <v>1115597071</v>
      </c>
      <c r="J27" s="143"/>
      <c r="K27" s="143" t="s">
        <v>61</v>
      </c>
      <c r="L27" s="112"/>
      <c r="M27" s="109">
        <v>235721224</v>
      </c>
      <c r="N27" s="112"/>
      <c r="O27" s="109">
        <v>1717466541</v>
      </c>
    </row>
    <row r="28" spans="1:15" ht="15">
      <c r="A28" s="106"/>
      <c r="B28" s="107" t="s">
        <v>93</v>
      </c>
      <c r="C28" s="107">
        <v>716</v>
      </c>
      <c r="D28" s="107"/>
      <c r="E28" s="109">
        <v>2052577784</v>
      </c>
      <c r="F28" s="109"/>
      <c r="G28" s="109">
        <v>784480073</v>
      </c>
      <c r="H28" s="158"/>
      <c r="I28" s="109">
        <v>1071064979</v>
      </c>
      <c r="J28" s="143"/>
      <c r="K28" s="143" t="s">
        <v>61</v>
      </c>
      <c r="L28" s="112"/>
      <c r="M28" s="109">
        <v>197032732</v>
      </c>
      <c r="N28" s="112"/>
      <c r="O28" s="109">
        <v>1612476355</v>
      </c>
    </row>
    <row r="29" spans="1:15" ht="15">
      <c r="A29" s="106"/>
      <c r="B29" s="107" t="s">
        <v>92</v>
      </c>
      <c r="C29" s="107">
        <v>697</v>
      </c>
      <c r="D29" s="107"/>
      <c r="E29" s="109">
        <v>1774516395</v>
      </c>
      <c r="F29" s="109"/>
      <c r="G29" s="109">
        <v>620122700</v>
      </c>
      <c r="H29" s="158"/>
      <c r="I29" s="109">
        <v>971100098</v>
      </c>
      <c r="J29" s="143"/>
      <c r="K29" s="143" t="s">
        <v>61</v>
      </c>
      <c r="L29" s="112"/>
      <c r="M29" s="109">
        <v>183293597</v>
      </c>
      <c r="N29" s="112"/>
      <c r="O29" s="109">
        <v>1539686438</v>
      </c>
    </row>
    <row r="30" spans="1:15" ht="15">
      <c r="A30" s="106"/>
      <c r="B30" s="107" t="s">
        <v>91</v>
      </c>
      <c r="C30" s="107">
        <v>686</v>
      </c>
      <c r="D30" s="107"/>
      <c r="E30" s="109">
        <v>1596198865.3125</v>
      </c>
      <c r="F30" s="109"/>
      <c r="G30" s="109">
        <v>662855682.9375</v>
      </c>
      <c r="H30" s="158"/>
      <c r="I30" s="109">
        <v>746015426.375</v>
      </c>
      <c r="J30" s="143"/>
      <c r="K30" s="143" t="s">
        <v>61</v>
      </c>
      <c r="L30" s="112"/>
      <c r="M30" s="109">
        <v>187327756</v>
      </c>
      <c r="N30" s="112"/>
      <c r="O30" s="109">
        <v>1327042030</v>
      </c>
    </row>
    <row r="31" spans="1:15" ht="15">
      <c r="A31" s="106"/>
      <c r="B31" s="107" t="s">
        <v>90</v>
      </c>
      <c r="C31" s="107">
        <v>674</v>
      </c>
      <c r="D31" s="107"/>
      <c r="E31" s="109">
        <v>1393926271</v>
      </c>
      <c r="F31" s="109"/>
      <c r="G31" s="109">
        <v>665203517</v>
      </c>
      <c r="H31" s="158"/>
      <c r="I31" s="109">
        <v>568767299</v>
      </c>
      <c r="J31" s="143"/>
      <c r="K31" s="143" t="s">
        <v>61</v>
      </c>
      <c r="L31" s="112"/>
      <c r="M31" s="109">
        <v>159955455</v>
      </c>
      <c r="N31" s="112"/>
      <c r="O31" s="109">
        <v>1179631684</v>
      </c>
    </row>
    <row r="32" spans="1:15" ht="15">
      <c r="A32" s="106"/>
      <c r="B32" s="107" t="s">
        <v>89</v>
      </c>
      <c r="C32" s="107">
        <v>680</v>
      </c>
      <c r="D32" s="107"/>
      <c r="E32" s="109">
        <v>1271189580</v>
      </c>
      <c r="F32" s="109"/>
      <c r="G32" s="109">
        <v>635353431</v>
      </c>
      <c r="H32" s="158"/>
      <c r="I32" s="109">
        <v>466971749</v>
      </c>
      <c r="J32" s="143"/>
      <c r="K32" s="143" t="s">
        <v>61</v>
      </c>
      <c r="L32" s="112"/>
      <c r="M32" s="109">
        <v>168864400</v>
      </c>
      <c r="N32" s="112"/>
      <c r="O32" s="109">
        <v>1053684130</v>
      </c>
    </row>
    <row r="33" spans="1:15" ht="15">
      <c r="A33" s="106"/>
      <c r="B33" s="107" t="s">
        <v>88</v>
      </c>
      <c r="C33" s="107">
        <v>655</v>
      </c>
      <c r="D33" s="107"/>
      <c r="E33" s="109">
        <v>1110482468</v>
      </c>
      <c r="F33" s="109"/>
      <c r="G33" s="109">
        <v>574621568</v>
      </c>
      <c r="H33" s="158"/>
      <c r="I33" s="109">
        <v>387619740</v>
      </c>
      <c r="J33" s="143"/>
      <c r="K33" s="143" t="s">
        <v>61</v>
      </c>
      <c r="L33" s="112"/>
      <c r="M33" s="109">
        <v>148241160</v>
      </c>
      <c r="N33" s="112"/>
      <c r="O33" s="109">
        <v>920897968</v>
      </c>
    </row>
    <row r="34" spans="1:15" ht="15">
      <c r="A34" s="106"/>
      <c r="B34" s="107" t="s">
        <v>87</v>
      </c>
      <c r="C34" s="107">
        <v>632</v>
      </c>
      <c r="D34" s="107"/>
      <c r="E34" s="109">
        <v>888544752</v>
      </c>
      <c r="F34" s="109"/>
      <c r="G34" s="109">
        <v>457694461</v>
      </c>
      <c r="H34" s="158"/>
      <c r="I34" s="109">
        <v>301949112</v>
      </c>
      <c r="J34" s="143"/>
      <c r="K34" s="143" t="s">
        <v>61</v>
      </c>
      <c r="L34" s="112"/>
      <c r="M34" s="109">
        <v>125901179</v>
      </c>
      <c r="N34" s="112"/>
      <c r="O34" s="109">
        <v>842061037</v>
      </c>
    </row>
    <row r="35" ht="7.5" customHeight="1"/>
    <row r="36" spans="1:15" ht="36.75" customHeight="1">
      <c r="A36" s="305" t="s">
        <v>202</v>
      </c>
      <c r="B36" s="305"/>
      <c r="C36" s="305"/>
      <c r="D36" s="305"/>
      <c r="E36" s="305"/>
      <c r="F36" s="305"/>
      <c r="G36" s="305"/>
      <c r="H36" s="305"/>
      <c r="I36" s="305"/>
      <c r="J36" s="305"/>
      <c r="K36" s="305"/>
      <c r="L36" s="305"/>
      <c r="M36" s="305"/>
      <c r="N36" s="305"/>
      <c r="O36" s="305"/>
    </row>
    <row r="37" spans="1:15" ht="39.75" customHeight="1">
      <c r="A37" s="303" t="s">
        <v>216</v>
      </c>
      <c r="B37" s="303"/>
      <c r="C37" s="303"/>
      <c r="D37" s="303"/>
      <c r="E37" s="303"/>
      <c r="F37" s="303"/>
      <c r="G37" s="303"/>
      <c r="H37" s="303"/>
      <c r="I37" s="303"/>
      <c r="J37" s="303"/>
      <c r="K37" s="303"/>
      <c r="L37" s="303"/>
      <c r="M37" s="303"/>
      <c r="N37" s="303"/>
      <c r="O37" s="303"/>
    </row>
    <row r="38" spans="1:15" ht="60" customHeight="1">
      <c r="A38" s="305" t="s">
        <v>101</v>
      </c>
      <c r="B38" s="298"/>
      <c r="C38" s="298"/>
      <c r="D38" s="298"/>
      <c r="E38" s="298"/>
      <c r="F38" s="298"/>
      <c r="G38" s="298"/>
      <c r="H38" s="298"/>
      <c r="I38" s="298"/>
      <c r="J38" s="298"/>
      <c r="K38" s="298"/>
      <c r="L38" s="298"/>
      <c r="M38" s="298"/>
      <c r="N38" s="298"/>
      <c r="O38" s="298"/>
    </row>
    <row r="39" spans="1:16" ht="29.25" customHeight="1">
      <c r="A39" s="298"/>
      <c r="B39" s="298"/>
      <c r="C39" s="298"/>
      <c r="D39" s="298"/>
      <c r="E39" s="298"/>
      <c r="F39" s="298"/>
      <c r="G39" s="298"/>
      <c r="H39" s="298"/>
      <c r="I39" s="298"/>
      <c r="J39" s="298"/>
      <c r="K39" s="298"/>
      <c r="L39" s="298"/>
      <c r="M39" s="298"/>
      <c r="N39" s="298"/>
      <c r="O39" s="298"/>
      <c r="P39" s="298"/>
    </row>
    <row r="40" ht="54" customHeight="1"/>
    <row r="42" ht="26.25" customHeight="1"/>
  </sheetData>
  <sheetProtection/>
  <mergeCells count="5">
    <mergeCell ref="A5:O5"/>
    <mergeCell ref="A36:O36"/>
    <mergeCell ref="A37:O37"/>
    <mergeCell ref="A38:O38"/>
    <mergeCell ref="A39:P39"/>
  </mergeCells>
  <printOptions/>
  <pageMargins left="0.25" right="0.25" top="0.75" bottom="0.75" header="0.3" footer="0.3"/>
  <pageSetup fitToHeight="1" fitToWidth="1" horizontalDpi="1200" verticalDpi="1200" orientation="landscape" scale="67"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T22"/>
  <sheetViews>
    <sheetView showGridLines="0" view="pageLayout" workbookViewId="0" topLeftCell="A7">
      <selection activeCell="B21" sqref="B21"/>
    </sheetView>
  </sheetViews>
  <sheetFormatPr defaultColWidth="9.140625" defaultRowHeight="15"/>
  <cols>
    <col min="1" max="1" width="27.8515625" style="121" customWidth="1"/>
    <col min="2" max="16" width="8.140625" style="0" customWidth="1"/>
    <col min="17" max="17" width="1.57421875" style="118" customWidth="1"/>
    <col min="18" max="18" width="6.421875" style="0" customWidth="1"/>
  </cols>
  <sheetData>
    <row r="1" spans="1:15" ht="111" customHeight="1">
      <c r="A1" s="169"/>
      <c r="B1" s="122"/>
      <c r="C1" s="122"/>
      <c r="D1" s="122"/>
      <c r="E1" s="122"/>
      <c r="F1" s="122"/>
      <c r="G1" s="122"/>
      <c r="H1" s="122"/>
      <c r="I1" s="122"/>
      <c r="J1" s="122"/>
      <c r="K1" s="122"/>
      <c r="L1" s="122"/>
      <c r="M1" s="122"/>
      <c r="N1" s="122"/>
      <c r="O1" s="122"/>
    </row>
    <row r="2" spans="1:15" ht="16.5">
      <c r="A2" s="316" t="s">
        <v>105</v>
      </c>
      <c r="B2" s="316"/>
      <c r="C2" s="316"/>
      <c r="D2" s="316"/>
      <c r="E2" s="316"/>
      <c r="F2" s="316"/>
      <c r="G2" s="316"/>
      <c r="H2" s="316"/>
      <c r="I2" s="316"/>
      <c r="J2" s="316"/>
      <c r="K2" s="316"/>
      <c r="L2" s="316"/>
      <c r="M2" s="316"/>
      <c r="N2" s="316"/>
      <c r="O2" s="316"/>
    </row>
    <row r="3" spans="1:15" ht="16.5">
      <c r="A3" s="317" t="s">
        <v>203</v>
      </c>
      <c r="B3" s="317"/>
      <c r="C3" s="317"/>
      <c r="D3" s="317"/>
      <c r="E3" s="317"/>
      <c r="F3" s="317"/>
      <c r="G3" s="317"/>
      <c r="H3" s="317"/>
      <c r="I3" s="317"/>
      <c r="J3" s="317"/>
      <c r="K3" s="317"/>
      <c r="L3" s="317"/>
      <c r="M3" s="317"/>
      <c r="N3" s="317"/>
      <c r="O3" s="317"/>
    </row>
    <row r="4" spans="1:16" ht="16.5" thickBot="1">
      <c r="A4" s="162"/>
      <c r="B4" s="161"/>
      <c r="C4" s="161"/>
      <c r="D4" s="161"/>
      <c r="E4" s="161"/>
      <c r="F4" s="161"/>
      <c r="G4" s="161"/>
      <c r="H4" s="161"/>
      <c r="I4" s="161"/>
      <c r="J4" s="161"/>
      <c r="K4" s="161"/>
      <c r="L4" s="161"/>
      <c r="M4" s="161"/>
      <c r="N4" s="161"/>
      <c r="O4" s="161"/>
      <c r="P4" s="52"/>
    </row>
    <row r="5" spans="1:18" ht="15.75">
      <c r="A5" s="168" t="s">
        <v>104</v>
      </c>
      <c r="B5" s="167">
        <v>1998</v>
      </c>
      <c r="C5" s="167">
        <v>1999</v>
      </c>
      <c r="D5" s="167">
        <v>2000</v>
      </c>
      <c r="E5" s="167">
        <v>2001</v>
      </c>
      <c r="F5" s="167">
        <v>2002</v>
      </c>
      <c r="G5" s="167">
        <v>2003</v>
      </c>
      <c r="H5" s="167">
        <v>2004</v>
      </c>
      <c r="I5" s="167">
        <v>2005</v>
      </c>
      <c r="J5" s="167">
        <v>2006</v>
      </c>
      <c r="K5" s="167">
        <v>2007</v>
      </c>
      <c r="L5" s="167">
        <v>2008</v>
      </c>
      <c r="M5" s="167">
        <v>2009</v>
      </c>
      <c r="N5" s="167">
        <v>2010</v>
      </c>
      <c r="O5" s="167">
        <v>2011</v>
      </c>
      <c r="P5" s="167">
        <v>2012</v>
      </c>
      <c r="Q5" s="167"/>
      <c r="R5" s="167">
        <v>2013</v>
      </c>
    </row>
    <row r="6" spans="1:18" ht="15">
      <c r="A6" s="164" t="s">
        <v>33</v>
      </c>
      <c r="B6" s="163">
        <v>12</v>
      </c>
      <c r="C6" s="163">
        <v>15</v>
      </c>
      <c r="D6" s="163">
        <v>15</v>
      </c>
      <c r="E6" s="163">
        <v>15</v>
      </c>
      <c r="F6" s="163">
        <v>16</v>
      </c>
      <c r="G6" s="163">
        <v>15</v>
      </c>
      <c r="H6" s="163">
        <v>16</v>
      </c>
      <c r="I6" s="163">
        <v>16</v>
      </c>
      <c r="J6" s="163">
        <v>16</v>
      </c>
      <c r="K6" s="163">
        <v>15</v>
      </c>
      <c r="L6" s="163">
        <v>14</v>
      </c>
      <c r="M6" s="163">
        <v>14</v>
      </c>
      <c r="N6" s="163">
        <v>14</v>
      </c>
      <c r="O6" s="163">
        <v>15</v>
      </c>
      <c r="P6" s="163">
        <v>15</v>
      </c>
      <c r="Q6" s="163"/>
      <c r="R6" s="163">
        <v>13</v>
      </c>
    </row>
    <row r="7" spans="1:18" ht="30">
      <c r="A7" s="164" t="s">
        <v>34</v>
      </c>
      <c r="B7" s="163">
        <f>39+4+29</f>
        <v>72</v>
      </c>
      <c r="C7" s="163">
        <f>52+4+21</f>
        <v>77</v>
      </c>
      <c r="D7" s="163">
        <f>21+50+5</f>
        <v>76</v>
      </c>
      <c r="E7" s="163">
        <v>77</v>
      </c>
      <c r="F7" s="163">
        <v>77</v>
      </c>
      <c r="G7" s="163">
        <v>77</v>
      </c>
      <c r="H7" s="163">
        <v>90</v>
      </c>
      <c r="I7" s="163">
        <v>91</v>
      </c>
      <c r="J7" s="163">
        <v>93</v>
      </c>
      <c r="K7" s="163">
        <v>93</v>
      </c>
      <c r="L7" s="163">
        <v>90</v>
      </c>
      <c r="M7" s="163">
        <v>88</v>
      </c>
      <c r="N7" s="163">
        <v>85</v>
      </c>
      <c r="O7" s="163">
        <v>83</v>
      </c>
      <c r="P7" s="163">
        <v>82</v>
      </c>
      <c r="Q7" s="163"/>
      <c r="R7" s="163">
        <v>84</v>
      </c>
    </row>
    <row r="8" spans="1:18" ht="30">
      <c r="A8" s="164" t="s">
        <v>35</v>
      </c>
      <c r="B8" s="163">
        <v>1</v>
      </c>
      <c r="C8" s="163">
        <v>9</v>
      </c>
      <c r="D8" s="163">
        <v>11</v>
      </c>
      <c r="E8" s="163">
        <v>11</v>
      </c>
      <c r="F8" s="163">
        <v>7</v>
      </c>
      <c r="G8" s="163">
        <v>9</v>
      </c>
      <c r="H8" s="163">
        <v>13</v>
      </c>
      <c r="I8" s="163">
        <v>11</v>
      </c>
      <c r="J8" s="163">
        <v>14</v>
      </c>
      <c r="K8" s="163">
        <v>14</v>
      </c>
      <c r="L8" s="163">
        <v>15</v>
      </c>
      <c r="M8" s="163">
        <v>15</v>
      </c>
      <c r="N8" s="163">
        <v>14</v>
      </c>
      <c r="O8" s="163">
        <v>14</v>
      </c>
      <c r="P8" s="163">
        <v>13</v>
      </c>
      <c r="Q8" s="163"/>
      <c r="R8" s="163">
        <v>13</v>
      </c>
    </row>
    <row r="9" spans="1:18" ht="15">
      <c r="A9" s="164" t="s">
        <v>36</v>
      </c>
      <c r="B9" s="163">
        <f>42+14</f>
        <v>56</v>
      </c>
      <c r="C9" s="163">
        <f>57+10</f>
        <v>67</v>
      </c>
      <c r="D9" s="163">
        <f>59+10</f>
        <v>69</v>
      </c>
      <c r="E9" s="163">
        <v>63</v>
      </c>
      <c r="F9" s="163">
        <v>60</v>
      </c>
      <c r="G9" s="163">
        <v>60</v>
      </c>
      <c r="H9" s="163">
        <v>30</v>
      </c>
      <c r="I9" s="163">
        <v>31</v>
      </c>
      <c r="J9" s="163">
        <v>34</v>
      </c>
      <c r="K9" s="163">
        <v>38</v>
      </c>
      <c r="L9" s="163">
        <v>38</v>
      </c>
      <c r="M9" s="163">
        <v>35</v>
      </c>
      <c r="N9" s="163">
        <v>35</v>
      </c>
      <c r="O9" s="163">
        <v>33</v>
      </c>
      <c r="P9" s="163">
        <v>36</v>
      </c>
      <c r="Q9" s="163"/>
      <c r="R9" s="163">
        <v>35</v>
      </c>
    </row>
    <row r="10" spans="1:18" ht="30">
      <c r="A10" s="164" t="s">
        <v>37</v>
      </c>
      <c r="B10" s="163">
        <f>10+191+20</f>
        <v>221</v>
      </c>
      <c r="C10" s="163">
        <f>13+190+19</f>
        <v>222</v>
      </c>
      <c r="D10" s="163">
        <f>12+196+20</f>
        <v>228</v>
      </c>
      <c r="E10" s="163">
        <v>227</v>
      </c>
      <c r="F10" s="163">
        <v>230</v>
      </c>
      <c r="G10" s="163">
        <v>232</v>
      </c>
      <c r="H10" s="163">
        <v>273</v>
      </c>
      <c r="I10" s="163">
        <v>270</v>
      </c>
      <c r="J10" s="163">
        <v>267</v>
      </c>
      <c r="K10" s="163">
        <v>270</v>
      </c>
      <c r="L10" s="163">
        <v>270</v>
      </c>
      <c r="M10" s="163">
        <v>265</v>
      </c>
      <c r="N10" s="163">
        <v>258</v>
      </c>
      <c r="O10" s="163">
        <v>254</v>
      </c>
      <c r="P10" s="163">
        <v>253</v>
      </c>
      <c r="Q10" s="163"/>
      <c r="R10" s="163">
        <v>251</v>
      </c>
    </row>
    <row r="11" spans="1:18" ht="18">
      <c r="A11" s="164" t="s">
        <v>103</v>
      </c>
      <c r="B11" s="163">
        <v>114</v>
      </c>
      <c r="C11" s="163">
        <v>58</v>
      </c>
      <c r="D11" s="163">
        <v>61</v>
      </c>
      <c r="E11" s="163">
        <v>61</v>
      </c>
      <c r="F11" s="163">
        <v>61</v>
      </c>
      <c r="G11" s="163">
        <v>60</v>
      </c>
      <c r="H11" s="163">
        <v>26</v>
      </c>
      <c r="I11" s="163">
        <v>25</v>
      </c>
      <c r="J11" s="163">
        <v>29</v>
      </c>
      <c r="K11" s="163">
        <v>33</v>
      </c>
      <c r="L11" s="163">
        <v>32</v>
      </c>
      <c r="M11" s="163">
        <v>31</v>
      </c>
      <c r="N11" s="163">
        <v>35</v>
      </c>
      <c r="O11" s="163">
        <v>37</v>
      </c>
      <c r="P11" s="163">
        <v>18</v>
      </c>
      <c r="Q11" s="287">
        <v>1</v>
      </c>
      <c r="R11" s="163">
        <v>23</v>
      </c>
    </row>
    <row r="12" spans="1:18" ht="30">
      <c r="A12" s="164" t="s">
        <v>38</v>
      </c>
      <c r="B12" s="163">
        <f>15+26</f>
        <v>41</v>
      </c>
      <c r="C12" s="163">
        <f>12+50+11+17</f>
        <v>90</v>
      </c>
      <c r="D12" s="163">
        <f>22+54+12+14</f>
        <v>102</v>
      </c>
      <c r="E12" s="163">
        <v>104</v>
      </c>
      <c r="F12" s="163">
        <v>118</v>
      </c>
      <c r="G12" s="163">
        <v>126</v>
      </c>
      <c r="H12" s="163">
        <v>146</v>
      </c>
      <c r="I12" s="163">
        <v>148</v>
      </c>
      <c r="J12" s="163">
        <v>154</v>
      </c>
      <c r="K12" s="163">
        <v>150</v>
      </c>
      <c r="L12" s="163">
        <v>144</v>
      </c>
      <c r="M12" s="163">
        <v>135</v>
      </c>
      <c r="N12" s="163">
        <v>130</v>
      </c>
      <c r="O12" s="163">
        <v>127</v>
      </c>
      <c r="P12" s="163">
        <v>138</v>
      </c>
      <c r="Q12" s="163"/>
      <c r="R12" s="163">
        <v>132</v>
      </c>
    </row>
    <row r="13" spans="1:18" ht="15">
      <c r="A13" s="166" t="s">
        <v>39</v>
      </c>
      <c r="B13" s="165">
        <v>115</v>
      </c>
      <c r="C13" s="165">
        <v>117</v>
      </c>
      <c r="D13" s="165">
        <v>118</v>
      </c>
      <c r="E13" s="165">
        <v>116</v>
      </c>
      <c r="F13" s="165">
        <v>117</v>
      </c>
      <c r="G13" s="165">
        <v>118</v>
      </c>
      <c r="H13" s="165">
        <v>122</v>
      </c>
      <c r="I13" s="165">
        <v>124</v>
      </c>
      <c r="J13" s="165">
        <v>122</v>
      </c>
      <c r="K13" s="165">
        <v>123</v>
      </c>
      <c r="L13" s="165">
        <v>125</v>
      </c>
      <c r="M13" s="165">
        <v>124</v>
      </c>
      <c r="N13" s="165">
        <v>123</v>
      </c>
      <c r="O13" s="165">
        <v>124</v>
      </c>
      <c r="P13" s="165">
        <v>126</v>
      </c>
      <c r="Q13" s="165"/>
      <c r="R13" s="165">
        <v>126</v>
      </c>
    </row>
    <row r="14" spans="1:18" ht="15">
      <c r="A14" s="164" t="s">
        <v>17</v>
      </c>
      <c r="B14" s="163">
        <f aca="true" t="shared" si="0" ref="B14:P14">SUM(B6:B13)</f>
        <v>632</v>
      </c>
      <c r="C14" s="163">
        <f t="shared" si="0"/>
        <v>655</v>
      </c>
      <c r="D14" s="163">
        <f t="shared" si="0"/>
        <v>680</v>
      </c>
      <c r="E14" s="163">
        <f t="shared" si="0"/>
        <v>674</v>
      </c>
      <c r="F14" s="163">
        <f t="shared" si="0"/>
        <v>686</v>
      </c>
      <c r="G14" s="163">
        <f t="shared" si="0"/>
        <v>697</v>
      </c>
      <c r="H14" s="163">
        <f t="shared" si="0"/>
        <v>716</v>
      </c>
      <c r="I14" s="163">
        <f t="shared" si="0"/>
        <v>716</v>
      </c>
      <c r="J14" s="163">
        <f t="shared" si="0"/>
        <v>729</v>
      </c>
      <c r="K14" s="163">
        <f t="shared" si="0"/>
        <v>736</v>
      </c>
      <c r="L14" s="163">
        <f t="shared" si="0"/>
        <v>728</v>
      </c>
      <c r="M14" s="163">
        <f t="shared" si="0"/>
        <v>707</v>
      </c>
      <c r="N14" s="163">
        <f t="shared" si="0"/>
        <v>694</v>
      </c>
      <c r="O14" s="163">
        <f t="shared" si="0"/>
        <v>687</v>
      </c>
      <c r="P14" s="163">
        <f t="shared" si="0"/>
        <v>681</v>
      </c>
      <c r="Q14" s="163"/>
      <c r="R14" s="163">
        <f>SUM(R6:R13)</f>
        <v>677</v>
      </c>
    </row>
    <row r="15" spans="1:16" ht="15.75">
      <c r="A15" s="162"/>
      <c r="B15" s="161"/>
      <c r="C15" s="161"/>
      <c r="D15" s="161"/>
      <c r="E15" s="161"/>
      <c r="F15" s="161"/>
      <c r="G15" s="161"/>
      <c r="H15" s="161"/>
      <c r="I15" s="161"/>
      <c r="J15" s="161"/>
      <c r="K15" s="161"/>
      <c r="L15" s="161"/>
      <c r="M15" s="161"/>
      <c r="N15" s="161"/>
      <c r="O15" s="161"/>
      <c r="P15" s="52"/>
    </row>
    <row r="16" spans="1:18" ht="128.25" customHeight="1">
      <c r="A16" s="318" t="s">
        <v>204</v>
      </c>
      <c r="B16" s="318"/>
      <c r="C16" s="318"/>
      <c r="D16" s="318"/>
      <c r="E16" s="318"/>
      <c r="F16" s="318"/>
      <c r="G16" s="318"/>
      <c r="H16" s="318"/>
      <c r="I16" s="318"/>
      <c r="J16" s="318"/>
      <c r="K16" s="318"/>
      <c r="L16" s="318"/>
      <c r="M16" s="318"/>
      <c r="N16" s="318"/>
      <c r="O16" s="318"/>
      <c r="P16" s="318"/>
      <c r="Q16" s="318"/>
      <c r="R16" s="318"/>
    </row>
    <row r="17" spans="1:18" ht="39" customHeight="1">
      <c r="A17" s="319" t="s">
        <v>102</v>
      </c>
      <c r="B17" s="319"/>
      <c r="C17" s="319"/>
      <c r="D17" s="319"/>
      <c r="E17" s="319"/>
      <c r="F17" s="319"/>
      <c r="G17" s="319"/>
      <c r="H17" s="319"/>
      <c r="I17" s="319"/>
      <c r="J17" s="319"/>
      <c r="K17" s="319"/>
      <c r="L17" s="319"/>
      <c r="M17" s="319"/>
      <c r="N17" s="319"/>
      <c r="O17" s="319"/>
      <c r="P17" s="319"/>
      <c r="Q17" s="319"/>
      <c r="R17" s="319"/>
    </row>
    <row r="18" spans="1:15" ht="15">
      <c r="A18" s="315"/>
      <c r="B18" s="315"/>
      <c r="C18" s="315"/>
      <c r="D18" s="315"/>
      <c r="E18" s="315"/>
      <c r="F18" s="315"/>
      <c r="G18" s="315"/>
      <c r="H18" s="315"/>
      <c r="I18" s="315"/>
      <c r="J18" s="315"/>
      <c r="K18" s="315"/>
      <c r="L18" s="315"/>
      <c r="M18" s="315"/>
      <c r="N18" s="315"/>
      <c r="O18" s="315"/>
    </row>
    <row r="19" ht="15">
      <c r="A19" s="159"/>
    </row>
    <row r="20" spans="1:20" ht="15">
      <c r="A20" s="159"/>
      <c r="P20" s="315"/>
      <c r="Q20" s="315"/>
      <c r="R20" s="315"/>
      <c r="S20" s="315"/>
      <c r="T20" s="315"/>
    </row>
    <row r="21" spans="1:20" ht="15">
      <c r="A21" s="160"/>
      <c r="P21" s="315"/>
      <c r="Q21" s="315"/>
      <c r="R21" s="315"/>
      <c r="S21" s="315"/>
      <c r="T21" s="315"/>
    </row>
    <row r="22" spans="1:20" ht="15">
      <c r="A22" s="159"/>
      <c r="P22" s="315"/>
      <c r="Q22" s="315"/>
      <c r="R22" s="315"/>
      <c r="S22" s="315"/>
      <c r="T22" s="315"/>
    </row>
  </sheetData>
  <sheetProtection/>
  <mergeCells count="8">
    <mergeCell ref="P21:T21"/>
    <mergeCell ref="P22:T22"/>
    <mergeCell ref="A2:O2"/>
    <mergeCell ref="A3:O3"/>
    <mergeCell ref="A18:O18"/>
    <mergeCell ref="P20:T20"/>
    <mergeCell ref="A16:R16"/>
    <mergeCell ref="A17:R17"/>
  </mergeCells>
  <printOptions/>
  <pageMargins left="0.25" right="0.25" top="0.5164583333333334" bottom="0.75" header="0.3" footer="0.3"/>
  <pageSetup fitToHeight="1" fitToWidth="1" horizontalDpi="1200" verticalDpi="1200" orientation="landscape" scale="76" r:id="rId2"/>
  <drawing r:id="rId1"/>
</worksheet>
</file>

<file path=xl/worksheets/sheet24.xml><?xml version="1.0" encoding="utf-8"?>
<worksheet xmlns="http://schemas.openxmlformats.org/spreadsheetml/2006/main" xmlns:r="http://schemas.openxmlformats.org/officeDocument/2006/relationships">
  <dimension ref="A2:G13"/>
  <sheetViews>
    <sheetView showGridLines="0" view="pageLayout" workbookViewId="0" topLeftCell="A1">
      <selection activeCell="A1" sqref="A1"/>
    </sheetView>
  </sheetViews>
  <sheetFormatPr defaultColWidth="9.140625" defaultRowHeight="15"/>
  <cols>
    <col min="1" max="1" width="24.140625" style="0" customWidth="1"/>
    <col min="2" max="2" width="17.8515625" style="0" customWidth="1"/>
    <col min="3" max="3" width="13.57421875" style="0" customWidth="1"/>
    <col min="4" max="4" width="15.00390625" style="0" customWidth="1"/>
    <col min="5" max="5" width="16.28125" style="0" customWidth="1"/>
    <col min="6" max="6" width="11.57421875" style="0" customWidth="1"/>
    <col min="7" max="7" width="16.7109375" style="0" customWidth="1"/>
  </cols>
  <sheetData>
    <row r="1" ht="114" customHeight="1"/>
    <row r="2" spans="1:7" ht="19.5">
      <c r="A2" s="321" t="s">
        <v>111</v>
      </c>
      <c r="B2" s="321"/>
      <c r="C2" s="321"/>
      <c r="D2" s="321"/>
      <c r="E2" s="321"/>
      <c r="F2" s="321"/>
      <c r="G2" s="321"/>
    </row>
    <row r="3" spans="1:7" ht="20.25">
      <c r="A3" s="192"/>
      <c r="B3" s="192"/>
      <c r="C3" s="192"/>
      <c r="D3" s="192"/>
      <c r="E3" s="192"/>
      <c r="F3" s="192"/>
      <c r="G3" s="192"/>
    </row>
    <row r="4" spans="1:7" ht="19.5" customHeight="1">
      <c r="A4" s="321" t="s">
        <v>205</v>
      </c>
      <c r="B4" s="321"/>
      <c r="C4" s="321"/>
      <c r="D4" s="321"/>
      <c r="E4" s="321"/>
      <c r="F4" s="321"/>
      <c r="G4" s="321"/>
    </row>
    <row r="5" ht="15.75" thickBot="1"/>
    <row r="6" spans="1:7" ht="15.75" thickTop="1">
      <c r="A6" s="191"/>
      <c r="B6" s="322" t="s">
        <v>1</v>
      </c>
      <c r="C6" s="323"/>
      <c r="D6" s="322" t="s">
        <v>3</v>
      </c>
      <c r="E6" s="324"/>
      <c r="F6" s="323" t="s">
        <v>4</v>
      </c>
      <c r="G6" s="323"/>
    </row>
    <row r="7" spans="1:7" ht="15">
      <c r="A7" s="190"/>
      <c r="B7" s="189" t="s">
        <v>110</v>
      </c>
      <c r="C7" s="187" t="s">
        <v>109</v>
      </c>
      <c r="D7" s="189" t="s">
        <v>110</v>
      </c>
      <c r="E7" s="188" t="s">
        <v>109</v>
      </c>
      <c r="F7" s="187" t="s">
        <v>110</v>
      </c>
      <c r="G7" s="187" t="s">
        <v>109</v>
      </c>
    </row>
    <row r="8" spans="1:7" ht="30">
      <c r="A8" s="186" t="s">
        <v>108</v>
      </c>
      <c r="B8" s="184">
        <v>79930</v>
      </c>
      <c r="C8" s="185">
        <v>0.8304674431410849</v>
      </c>
      <c r="D8" s="184">
        <v>9307409</v>
      </c>
      <c r="E8" s="183">
        <v>0.8080150494111568</v>
      </c>
      <c r="F8" s="182">
        <v>7115404</v>
      </c>
      <c r="G8" s="181">
        <v>0.7941260109883389</v>
      </c>
    </row>
    <row r="9" spans="1:7" ht="18.75" customHeight="1">
      <c r="A9" s="180" t="s">
        <v>107</v>
      </c>
      <c r="B9" s="178">
        <v>16317</v>
      </c>
      <c r="C9" s="179">
        <v>0.16953255685891508</v>
      </c>
      <c r="D9" s="178">
        <v>2211447</v>
      </c>
      <c r="E9" s="177">
        <v>0.19198495058884318</v>
      </c>
      <c r="F9" s="176">
        <v>1844640</v>
      </c>
      <c r="G9" s="175">
        <v>0.2058739890116611</v>
      </c>
    </row>
    <row r="10" spans="1:7" ht="21.75" customHeight="1">
      <c r="A10" s="174" t="s">
        <v>106</v>
      </c>
      <c r="B10" s="173">
        <v>96247</v>
      </c>
      <c r="C10" s="170">
        <v>1</v>
      </c>
      <c r="D10" s="173">
        <v>11518856</v>
      </c>
      <c r="E10" s="172">
        <v>1</v>
      </c>
      <c r="F10" s="171">
        <v>8960044</v>
      </c>
      <c r="G10" s="170">
        <v>1</v>
      </c>
    </row>
    <row r="12" ht="9.75" customHeight="1"/>
    <row r="13" spans="1:7" ht="79.5" customHeight="1">
      <c r="A13" s="295" t="s">
        <v>206</v>
      </c>
      <c r="B13" s="320"/>
      <c r="C13" s="320"/>
      <c r="D13" s="320"/>
      <c r="E13" s="320"/>
      <c r="F13" s="320"/>
      <c r="G13" s="320"/>
    </row>
  </sheetData>
  <sheetProtection/>
  <mergeCells count="6">
    <mergeCell ref="A13:G13"/>
    <mergeCell ref="A2:G2"/>
    <mergeCell ref="A4:G4"/>
    <mergeCell ref="B6:C6"/>
    <mergeCell ref="D6:E6"/>
    <mergeCell ref="F6:G6"/>
  </mergeCells>
  <printOptions/>
  <pageMargins left="0.71875" right="0.25" top="0.75" bottom="0.75" header="0.3" footer="0.3"/>
  <pageSetup horizontalDpi="1200" verticalDpi="1200" orientation="landscape"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2:E53"/>
  <sheetViews>
    <sheetView showGridLines="0" view="pageLayout" zoomScale="75" zoomScalePageLayoutView="75" workbookViewId="0" topLeftCell="A16">
      <selection activeCell="B27" sqref="B27"/>
    </sheetView>
  </sheetViews>
  <sheetFormatPr defaultColWidth="9.140625" defaultRowHeight="15"/>
  <cols>
    <col min="1" max="1" width="33.140625" style="0" customWidth="1"/>
    <col min="2" max="2" width="24.8515625" style="0" customWidth="1"/>
    <col min="3" max="3" width="18.421875" style="0" customWidth="1"/>
    <col min="4" max="4" width="20.421875" style="0" customWidth="1"/>
    <col min="5" max="5" width="22.28125" style="0" customWidth="1"/>
  </cols>
  <sheetData>
    <row r="1" ht="102" customHeight="1"/>
    <row r="2" spans="1:5" ht="17.25" customHeight="1">
      <c r="A2" s="326" t="s">
        <v>95</v>
      </c>
      <c r="B2" s="326"/>
      <c r="C2" s="326"/>
      <c r="D2" s="326"/>
      <c r="E2" s="326"/>
    </row>
    <row r="3" spans="1:5" ht="17.25" customHeight="1" thickBot="1">
      <c r="A3" s="327" t="s">
        <v>209</v>
      </c>
      <c r="B3" s="327"/>
      <c r="C3" s="327"/>
      <c r="D3" s="327"/>
      <c r="E3" s="327"/>
    </row>
    <row r="4" spans="1:5" ht="30" customHeight="1">
      <c r="A4" s="202"/>
      <c r="B4" s="201" t="s">
        <v>1</v>
      </c>
      <c r="C4" s="201" t="s">
        <v>2</v>
      </c>
      <c r="D4" s="201" t="s">
        <v>3</v>
      </c>
      <c r="E4" s="201" t="s">
        <v>4</v>
      </c>
    </row>
    <row r="5" spans="1:5" ht="15">
      <c r="A5" s="198" t="s">
        <v>19</v>
      </c>
      <c r="B5" s="197">
        <v>43538</v>
      </c>
      <c r="C5" s="197">
        <v>298513.0700000003</v>
      </c>
      <c r="D5" s="197">
        <v>1512247</v>
      </c>
      <c r="E5" s="197">
        <v>1143996</v>
      </c>
    </row>
    <row r="6" spans="1:5" ht="15">
      <c r="A6" s="198" t="s">
        <v>6</v>
      </c>
      <c r="B6" s="197">
        <v>11031</v>
      </c>
      <c r="C6" s="197">
        <v>299565.3</v>
      </c>
      <c r="D6" s="197">
        <v>3005890</v>
      </c>
      <c r="E6" s="197">
        <v>1424508</v>
      </c>
    </row>
    <row r="7" spans="1:5" ht="15">
      <c r="A7" s="198" t="s">
        <v>20</v>
      </c>
      <c r="B7" s="197">
        <v>2838</v>
      </c>
      <c r="C7" s="197">
        <v>5918.8</v>
      </c>
      <c r="D7" s="197">
        <v>63626</v>
      </c>
      <c r="E7" s="197">
        <v>159994</v>
      </c>
    </row>
    <row r="8" spans="1:5" ht="15">
      <c r="A8" s="198" t="s">
        <v>8</v>
      </c>
      <c r="B8" s="197">
        <v>86</v>
      </c>
      <c r="C8" s="197">
        <v>783.5</v>
      </c>
      <c r="D8" s="197">
        <v>1926</v>
      </c>
      <c r="E8" s="197">
        <v>3</v>
      </c>
    </row>
    <row r="9" spans="1:5" ht="15">
      <c r="A9" s="198" t="s">
        <v>9</v>
      </c>
      <c r="B9" s="197">
        <v>186</v>
      </c>
      <c r="C9" s="197">
        <v>677.5</v>
      </c>
      <c r="D9" s="197">
        <v>2596</v>
      </c>
      <c r="E9" s="197">
        <v>513</v>
      </c>
    </row>
    <row r="10" spans="1:5" ht="15">
      <c r="A10" s="198" t="s">
        <v>10</v>
      </c>
      <c r="B10" s="197">
        <v>351</v>
      </c>
      <c r="C10" s="197">
        <v>6415.5</v>
      </c>
      <c r="D10" s="197">
        <v>63164</v>
      </c>
      <c r="E10" s="197">
        <v>6627</v>
      </c>
    </row>
    <row r="11" spans="1:5" ht="15">
      <c r="A11" s="198" t="s">
        <v>11</v>
      </c>
      <c r="B11" s="197">
        <v>53</v>
      </c>
      <c r="C11" s="197">
        <v>503.8499999999999</v>
      </c>
      <c r="D11" s="197">
        <v>146096</v>
      </c>
      <c r="E11" s="197">
        <v>15734</v>
      </c>
    </row>
    <row r="12" spans="1:5" ht="15">
      <c r="A12" s="198" t="s">
        <v>12</v>
      </c>
      <c r="B12" s="197">
        <v>27359</v>
      </c>
      <c r="C12" s="197">
        <v>48418.769999999924</v>
      </c>
      <c r="D12" s="197">
        <v>4237725</v>
      </c>
      <c r="E12" s="197">
        <v>5242224</v>
      </c>
    </row>
    <row r="13" spans="1:5" ht="15">
      <c r="A13" s="198" t="s">
        <v>13</v>
      </c>
      <c r="B13" s="197">
        <v>6394</v>
      </c>
      <c r="C13" s="197">
        <v>39856.130000000005</v>
      </c>
      <c r="D13" s="197">
        <v>1293073</v>
      </c>
      <c r="E13" s="197">
        <v>555379</v>
      </c>
    </row>
    <row r="14" spans="1:5" ht="15">
      <c r="A14" s="198" t="s">
        <v>14</v>
      </c>
      <c r="B14" s="197">
        <v>17</v>
      </c>
      <c r="C14" s="197">
        <v>349.3</v>
      </c>
      <c r="D14" s="197">
        <v>1686</v>
      </c>
      <c r="E14" s="197">
        <v>116</v>
      </c>
    </row>
    <row r="15" spans="1:5" ht="15">
      <c r="A15" s="198" t="s">
        <v>15</v>
      </c>
      <c r="B15" s="197">
        <v>4329</v>
      </c>
      <c r="C15" s="197">
        <v>6671.199999999999</v>
      </c>
      <c r="D15" s="197">
        <v>1153530</v>
      </c>
      <c r="E15" s="197">
        <v>408533</v>
      </c>
    </row>
    <row r="16" spans="1:5" ht="15">
      <c r="A16" s="196" t="s">
        <v>16</v>
      </c>
      <c r="B16" s="195">
        <v>65</v>
      </c>
      <c r="C16" s="195">
        <v>228</v>
      </c>
      <c r="D16" s="195">
        <v>37297</v>
      </c>
      <c r="E16" s="195">
        <v>2417</v>
      </c>
    </row>
    <row r="17" spans="1:5" ht="15">
      <c r="A17" s="194" t="s">
        <v>17</v>
      </c>
      <c r="B17" s="193">
        <v>96247</v>
      </c>
      <c r="C17" s="193">
        <v>707900.9200000003</v>
      </c>
      <c r="D17" s="193">
        <v>11518856</v>
      </c>
      <c r="E17" s="193">
        <v>8960044</v>
      </c>
    </row>
    <row r="18" ht="18.75" customHeight="1"/>
    <row r="19" spans="1:5" ht="17.25" customHeight="1">
      <c r="A19" s="326" t="s">
        <v>95</v>
      </c>
      <c r="B19" s="326"/>
      <c r="C19" s="326"/>
      <c r="D19" s="326"/>
      <c r="E19" s="326"/>
    </row>
    <row r="20" spans="1:5" ht="16.5" customHeight="1" thickBot="1">
      <c r="A20" s="327" t="s">
        <v>208</v>
      </c>
      <c r="B20" s="327"/>
      <c r="C20" s="327"/>
      <c r="D20" s="327"/>
      <c r="E20" s="327"/>
    </row>
    <row r="21" spans="1:5" ht="30">
      <c r="A21" s="200"/>
      <c r="B21" s="199" t="s">
        <v>1</v>
      </c>
      <c r="C21" s="199" t="s">
        <v>2</v>
      </c>
      <c r="D21" s="199" t="s">
        <v>3</v>
      </c>
      <c r="E21" s="199" t="s">
        <v>4</v>
      </c>
    </row>
    <row r="22" spans="1:5" ht="15">
      <c r="A22" s="198" t="s">
        <v>19</v>
      </c>
      <c r="B22" s="197">
        <v>9576</v>
      </c>
      <c r="C22" s="197">
        <v>66417.65000000017</v>
      </c>
      <c r="D22" s="197">
        <v>738192</v>
      </c>
      <c r="E22" s="197">
        <v>472927</v>
      </c>
    </row>
    <row r="23" spans="1:5" ht="15">
      <c r="A23" s="198" t="s">
        <v>6</v>
      </c>
      <c r="B23" s="197">
        <v>207</v>
      </c>
      <c r="C23" s="197">
        <v>5385</v>
      </c>
      <c r="D23" s="197">
        <v>91734</v>
      </c>
      <c r="E23" s="197">
        <v>51773</v>
      </c>
    </row>
    <row r="24" spans="1:5" ht="15">
      <c r="A24" s="198" t="s">
        <v>20</v>
      </c>
      <c r="B24" s="197">
        <v>565</v>
      </c>
      <c r="C24" s="197">
        <v>732</v>
      </c>
      <c r="D24" s="197">
        <v>21510</v>
      </c>
      <c r="E24" s="197">
        <v>37445</v>
      </c>
    </row>
    <row r="25" spans="1:5" ht="15">
      <c r="A25" s="198" t="s">
        <v>8</v>
      </c>
      <c r="B25" s="197">
        <v>0</v>
      </c>
      <c r="C25" s="197">
        <v>0</v>
      </c>
      <c r="D25" s="197">
        <v>0</v>
      </c>
      <c r="E25" s="197">
        <v>0</v>
      </c>
    </row>
    <row r="26" spans="1:5" ht="15">
      <c r="A26" s="198" t="s">
        <v>9</v>
      </c>
      <c r="B26" s="197">
        <v>0</v>
      </c>
      <c r="C26" s="197">
        <v>0</v>
      </c>
      <c r="D26" s="197">
        <v>0</v>
      </c>
      <c r="E26" s="197">
        <v>0</v>
      </c>
    </row>
    <row r="27" spans="1:5" ht="15">
      <c r="A27" s="198" t="s">
        <v>10</v>
      </c>
      <c r="B27" s="197">
        <v>61</v>
      </c>
      <c r="C27" s="197">
        <v>929.5</v>
      </c>
      <c r="D27" s="197">
        <v>9810</v>
      </c>
      <c r="E27" s="197">
        <v>3891</v>
      </c>
    </row>
    <row r="28" spans="1:5" ht="15">
      <c r="A28" s="198" t="s">
        <v>11</v>
      </c>
      <c r="B28" s="197">
        <v>5</v>
      </c>
      <c r="C28" s="197">
        <v>4</v>
      </c>
      <c r="D28" s="197">
        <v>1095</v>
      </c>
      <c r="E28" s="197">
        <v>705</v>
      </c>
    </row>
    <row r="29" spans="1:5" ht="15">
      <c r="A29" s="198" t="s">
        <v>12</v>
      </c>
      <c r="B29" s="197">
        <v>4938</v>
      </c>
      <c r="C29" s="197">
        <v>6172.419999999969</v>
      </c>
      <c r="D29" s="197">
        <v>1229405</v>
      </c>
      <c r="E29" s="197">
        <v>1236928</v>
      </c>
    </row>
    <row r="30" spans="1:5" ht="15">
      <c r="A30" s="198" t="s">
        <v>13</v>
      </c>
      <c r="B30" s="197">
        <v>528</v>
      </c>
      <c r="C30" s="197">
        <v>3651.75</v>
      </c>
      <c r="D30" s="197">
        <v>74005</v>
      </c>
      <c r="E30" s="197">
        <v>26616</v>
      </c>
    </row>
    <row r="31" spans="1:5" ht="15">
      <c r="A31" s="198" t="s">
        <v>14</v>
      </c>
      <c r="B31" s="197">
        <v>1</v>
      </c>
      <c r="C31" s="197">
        <v>18.25</v>
      </c>
      <c r="D31" s="197">
        <v>178</v>
      </c>
      <c r="E31" s="197">
        <v>97</v>
      </c>
    </row>
    <row r="32" spans="1:5" ht="15">
      <c r="A32" s="198" t="s">
        <v>15</v>
      </c>
      <c r="B32" s="197">
        <v>436</v>
      </c>
      <c r="C32" s="197">
        <v>629.7499999999991</v>
      </c>
      <c r="D32" s="197">
        <v>45518</v>
      </c>
      <c r="E32" s="197">
        <v>14258</v>
      </c>
    </row>
    <row r="33" spans="1:5" ht="15">
      <c r="A33" s="196" t="s">
        <v>16</v>
      </c>
      <c r="B33" s="195">
        <v>0</v>
      </c>
      <c r="C33" s="195">
        <v>0</v>
      </c>
      <c r="D33" s="195">
        <v>0</v>
      </c>
      <c r="E33" s="195">
        <v>0</v>
      </c>
    </row>
    <row r="34" spans="1:5" ht="15">
      <c r="A34" s="194" t="s">
        <v>17</v>
      </c>
      <c r="B34" s="193">
        <v>16317</v>
      </c>
      <c r="C34" s="193">
        <v>83940.32000000014</v>
      </c>
      <c r="D34" s="193">
        <v>2211447</v>
      </c>
      <c r="E34" s="193">
        <v>1844640</v>
      </c>
    </row>
    <row r="35" ht="23.25" customHeight="1"/>
    <row r="36" spans="1:5" ht="19.5" customHeight="1">
      <c r="A36" s="326" t="s">
        <v>95</v>
      </c>
      <c r="B36" s="326"/>
      <c r="C36" s="326"/>
      <c r="D36" s="326"/>
      <c r="E36" s="326"/>
    </row>
    <row r="37" spans="1:5" ht="19.5" customHeight="1" thickBot="1">
      <c r="A37" s="327" t="s">
        <v>207</v>
      </c>
      <c r="B37" s="327"/>
      <c r="C37" s="327"/>
      <c r="D37" s="327"/>
      <c r="E37" s="327"/>
    </row>
    <row r="38" spans="1:5" ht="30">
      <c r="A38" s="200"/>
      <c r="B38" s="199" t="s">
        <v>1</v>
      </c>
      <c r="C38" s="199" t="s">
        <v>2</v>
      </c>
      <c r="D38" s="199" t="s">
        <v>3</v>
      </c>
      <c r="E38" s="199" t="s">
        <v>4</v>
      </c>
    </row>
    <row r="39" spans="1:5" ht="15">
      <c r="A39" s="198" t="s">
        <v>19</v>
      </c>
      <c r="B39" s="197">
        <v>33962</v>
      </c>
      <c r="C39" s="197">
        <v>232095.42000000013</v>
      </c>
      <c r="D39" s="197">
        <v>774055</v>
      </c>
      <c r="E39" s="197">
        <v>671069</v>
      </c>
    </row>
    <row r="40" spans="1:5" ht="15">
      <c r="A40" s="198" t="s">
        <v>6</v>
      </c>
      <c r="B40" s="197">
        <v>10824</v>
      </c>
      <c r="C40" s="197">
        <v>294180.3</v>
      </c>
      <c r="D40" s="197">
        <v>2914156</v>
      </c>
      <c r="E40" s="197">
        <v>1372735</v>
      </c>
    </row>
    <row r="41" spans="1:5" ht="15">
      <c r="A41" s="198" t="s">
        <v>20</v>
      </c>
      <c r="B41" s="197">
        <v>2273</v>
      </c>
      <c r="C41" s="197">
        <v>5186.8</v>
      </c>
      <c r="D41" s="197">
        <v>42116</v>
      </c>
      <c r="E41" s="197">
        <v>122549</v>
      </c>
    </row>
    <row r="42" spans="1:5" ht="15">
      <c r="A42" s="198" t="s">
        <v>8</v>
      </c>
      <c r="B42" s="197">
        <v>86</v>
      </c>
      <c r="C42" s="197">
        <v>783.5</v>
      </c>
      <c r="D42" s="197">
        <v>1926</v>
      </c>
      <c r="E42" s="197">
        <v>3</v>
      </c>
    </row>
    <row r="43" spans="1:5" ht="15">
      <c r="A43" s="198" t="s">
        <v>9</v>
      </c>
      <c r="B43" s="197">
        <v>186</v>
      </c>
      <c r="C43" s="197">
        <v>677.5</v>
      </c>
      <c r="D43" s="197">
        <v>2596</v>
      </c>
      <c r="E43" s="197">
        <v>513</v>
      </c>
    </row>
    <row r="44" spans="1:5" ht="15">
      <c r="A44" s="198" t="s">
        <v>10</v>
      </c>
      <c r="B44" s="197">
        <v>290</v>
      </c>
      <c r="C44" s="197">
        <v>5486</v>
      </c>
      <c r="D44" s="197">
        <v>53354</v>
      </c>
      <c r="E44" s="197">
        <v>2736</v>
      </c>
    </row>
    <row r="45" spans="1:5" ht="15">
      <c r="A45" s="198" t="s">
        <v>11</v>
      </c>
      <c r="B45" s="197">
        <v>48</v>
      </c>
      <c r="C45" s="197">
        <v>499.8499999999999</v>
      </c>
      <c r="D45" s="197">
        <v>145001</v>
      </c>
      <c r="E45" s="197">
        <v>15029</v>
      </c>
    </row>
    <row r="46" spans="1:5" ht="15">
      <c r="A46" s="198" t="s">
        <v>12</v>
      </c>
      <c r="B46" s="197">
        <v>22421</v>
      </c>
      <c r="C46" s="197">
        <v>42246.349999999955</v>
      </c>
      <c r="D46" s="197">
        <v>3008320</v>
      </c>
      <c r="E46" s="197">
        <v>4005296</v>
      </c>
    </row>
    <row r="47" spans="1:5" ht="15">
      <c r="A47" s="198" t="s">
        <v>13</v>
      </c>
      <c r="B47" s="197">
        <v>5866</v>
      </c>
      <c r="C47" s="197">
        <v>36204.380000000005</v>
      </c>
      <c r="D47" s="197">
        <v>1219068</v>
      </c>
      <c r="E47" s="197">
        <v>528763</v>
      </c>
    </row>
    <row r="48" spans="1:5" ht="15">
      <c r="A48" s="198" t="s">
        <v>14</v>
      </c>
      <c r="B48" s="197">
        <v>16</v>
      </c>
      <c r="C48" s="197">
        <v>331.05</v>
      </c>
      <c r="D48" s="197">
        <v>1508</v>
      </c>
      <c r="E48" s="197">
        <v>19</v>
      </c>
    </row>
    <row r="49" spans="1:5" ht="15">
      <c r="A49" s="198" t="s">
        <v>15</v>
      </c>
      <c r="B49" s="197">
        <v>3893</v>
      </c>
      <c r="C49" s="197">
        <v>6041.45</v>
      </c>
      <c r="D49" s="197">
        <v>1108012</v>
      </c>
      <c r="E49" s="197">
        <v>394275</v>
      </c>
    </row>
    <row r="50" spans="1:5" ht="15">
      <c r="A50" s="196" t="s">
        <v>16</v>
      </c>
      <c r="B50" s="195">
        <v>65</v>
      </c>
      <c r="C50" s="195">
        <v>228</v>
      </c>
      <c r="D50" s="195">
        <v>37297</v>
      </c>
      <c r="E50" s="195">
        <v>2417</v>
      </c>
    </row>
    <row r="51" spans="1:5" ht="15">
      <c r="A51" s="194" t="s">
        <v>17</v>
      </c>
      <c r="B51" s="193">
        <v>79930</v>
      </c>
      <c r="C51" s="193">
        <v>623960.6000000001</v>
      </c>
      <c r="D51" s="193">
        <v>9307409</v>
      </c>
      <c r="E51" s="193">
        <v>7115404</v>
      </c>
    </row>
    <row r="53" spans="1:5" ht="66.75" customHeight="1">
      <c r="A53" s="325"/>
      <c r="B53" s="325"/>
      <c r="C53" s="325"/>
      <c r="D53" s="325"/>
      <c r="E53" s="325"/>
    </row>
  </sheetData>
  <sheetProtection/>
  <mergeCells count="7">
    <mergeCell ref="A53:E53"/>
    <mergeCell ref="A2:E2"/>
    <mergeCell ref="A3:E3"/>
    <mergeCell ref="A19:E19"/>
    <mergeCell ref="A20:E20"/>
    <mergeCell ref="A36:E36"/>
    <mergeCell ref="A37:E37"/>
  </mergeCells>
  <printOptions/>
  <pageMargins left="0.25" right="0.25" top="0.75" bottom="0.75" header="0.3" footer="0.3"/>
  <pageSetup fitToHeight="1" fitToWidth="1" horizontalDpi="1200" verticalDpi="1200" orientation="portrait" scale="70" r:id="rId2"/>
  <drawing r:id="rId1"/>
</worksheet>
</file>

<file path=xl/worksheets/sheet26.xml><?xml version="1.0" encoding="utf-8"?>
<worksheet xmlns="http://schemas.openxmlformats.org/spreadsheetml/2006/main" xmlns:r="http://schemas.openxmlformats.org/officeDocument/2006/relationships">
  <dimension ref="A2:E20"/>
  <sheetViews>
    <sheetView zoomScalePageLayoutView="0" workbookViewId="0" topLeftCell="A4">
      <selection activeCell="B28" sqref="B28"/>
    </sheetView>
  </sheetViews>
  <sheetFormatPr defaultColWidth="9.140625" defaultRowHeight="15"/>
  <cols>
    <col min="1" max="1" width="42.140625" style="0" bestFit="1" customWidth="1"/>
    <col min="2" max="2" width="16.8515625" style="0" customWidth="1"/>
    <col min="3" max="3" width="14.7109375" style="0" customWidth="1"/>
    <col min="4" max="4" width="16.421875" style="0" customWidth="1"/>
    <col min="5" max="5" width="20.7109375" style="0" customWidth="1"/>
  </cols>
  <sheetData>
    <row r="1" ht="108" customHeight="1"/>
    <row r="2" spans="1:5" ht="15.75">
      <c r="A2" s="328" t="s">
        <v>121</v>
      </c>
      <c r="B2" s="328"/>
      <c r="C2" s="328"/>
      <c r="D2" s="328"/>
      <c r="E2" s="328"/>
    </row>
    <row r="3" spans="1:5" ht="15.75">
      <c r="A3" s="328" t="s">
        <v>120</v>
      </c>
      <c r="B3" s="328"/>
      <c r="C3" s="328"/>
      <c r="D3" s="328"/>
      <c r="E3" s="328"/>
    </row>
    <row r="4" spans="1:5" ht="15.75">
      <c r="A4" s="328" t="s">
        <v>125</v>
      </c>
      <c r="B4" s="328"/>
      <c r="C4" s="328"/>
      <c r="D4" s="328"/>
      <c r="E4" s="328"/>
    </row>
    <row r="5" spans="1:5" ht="15.75">
      <c r="A5" s="328" t="s">
        <v>210</v>
      </c>
      <c r="B5" s="328"/>
      <c r="C5" s="328"/>
      <c r="D5" s="328"/>
      <c r="E5" s="328"/>
    </row>
    <row r="6" ht="15.75" thickBot="1"/>
    <row r="7" spans="1:5" ht="30">
      <c r="A7" s="211"/>
      <c r="B7" s="210" t="s">
        <v>118</v>
      </c>
      <c r="C7" s="210" t="s">
        <v>117</v>
      </c>
      <c r="D7" s="210" t="s">
        <v>116</v>
      </c>
      <c r="E7" s="209" t="s">
        <v>115</v>
      </c>
    </row>
    <row r="8" spans="1:5" ht="15">
      <c r="A8" s="208" t="s">
        <v>124</v>
      </c>
      <c r="B8" s="207">
        <v>0.979562999366214</v>
      </c>
      <c r="C8" s="207">
        <v>0.9791707008941308</v>
      </c>
      <c r="D8" s="207">
        <v>0.9815815910885595</v>
      </c>
      <c r="E8" s="206">
        <v>0.9881229377891448</v>
      </c>
    </row>
    <row r="9" spans="1:5" ht="15">
      <c r="A9" s="208" t="s">
        <v>123</v>
      </c>
      <c r="B9" s="207">
        <v>0.5629889762797802</v>
      </c>
      <c r="C9" s="207">
        <v>0.6169610713318466</v>
      </c>
      <c r="D9" s="207">
        <v>0.5308534979515327</v>
      </c>
      <c r="E9" s="206">
        <v>0.5280766478378901</v>
      </c>
    </row>
    <row r="10" spans="1:5" ht="15.75" thickBot="1">
      <c r="A10" s="205" t="s">
        <v>122</v>
      </c>
      <c r="B10" s="204">
        <v>0.24556609556661507</v>
      </c>
      <c r="C10" s="204">
        <v>0.3687602637951088</v>
      </c>
      <c r="D10" s="204">
        <v>0.22148154295877995</v>
      </c>
      <c r="E10" s="203">
        <v>0.2915972287636088</v>
      </c>
    </row>
    <row r="11" spans="1:5" ht="15">
      <c r="A11" s="212"/>
      <c r="B11" s="212"/>
      <c r="C11" s="212"/>
      <c r="D11" s="212"/>
      <c r="E11" s="212"/>
    </row>
    <row r="12" spans="1:5" ht="15.75">
      <c r="A12" s="328" t="s">
        <v>121</v>
      </c>
      <c r="B12" s="328"/>
      <c r="C12" s="328"/>
      <c r="D12" s="328"/>
      <c r="E12" s="328"/>
    </row>
    <row r="13" spans="1:5" ht="15.75">
      <c r="A13" s="328" t="s">
        <v>120</v>
      </c>
      <c r="B13" s="328"/>
      <c r="C13" s="328"/>
      <c r="D13" s="328"/>
      <c r="E13" s="328"/>
    </row>
    <row r="14" spans="1:5" ht="15.75">
      <c r="A14" s="328" t="s">
        <v>119</v>
      </c>
      <c r="B14" s="328"/>
      <c r="C14" s="328"/>
      <c r="D14" s="328"/>
      <c r="E14" s="328"/>
    </row>
    <row r="15" spans="1:5" ht="15.75">
      <c r="A15" s="328" t="s">
        <v>210</v>
      </c>
      <c r="B15" s="328"/>
      <c r="C15" s="328"/>
      <c r="D15" s="328"/>
      <c r="E15" s="328"/>
    </row>
    <row r="16" spans="1:5" ht="15.75" thickBot="1">
      <c r="A16" s="212"/>
      <c r="B16" s="212"/>
      <c r="C16" s="212"/>
      <c r="D16" s="212"/>
      <c r="E16" s="212"/>
    </row>
    <row r="17" spans="1:5" ht="30">
      <c r="A17" s="211"/>
      <c r="B17" s="210" t="s">
        <v>118</v>
      </c>
      <c r="C17" s="210" t="s">
        <v>117</v>
      </c>
      <c r="D17" s="210" t="s">
        <v>116</v>
      </c>
      <c r="E17" s="209" t="s">
        <v>115</v>
      </c>
    </row>
    <row r="18" spans="1:5" ht="15">
      <c r="A18" s="208" t="s">
        <v>114</v>
      </c>
      <c r="B18" s="207">
        <v>0.9380032624393487</v>
      </c>
      <c r="C18" s="207">
        <v>0.9374293368625658</v>
      </c>
      <c r="D18" s="207">
        <v>0.959932218963411</v>
      </c>
      <c r="E18" s="206">
        <v>0.9716504740378507</v>
      </c>
    </row>
    <row r="19" spans="1:5" ht="15">
      <c r="A19" s="208" t="s">
        <v>113</v>
      </c>
      <c r="B19" s="207">
        <v>0.4041996114164597</v>
      </c>
      <c r="C19" s="207">
        <v>0.45775181362951206</v>
      </c>
      <c r="D19" s="207">
        <v>0.3855575588409127</v>
      </c>
      <c r="E19" s="206">
        <v>0.3191677406941305</v>
      </c>
    </row>
    <row r="20" spans="1:5" ht="15.75" thickBot="1">
      <c r="A20" s="205" t="s">
        <v>112</v>
      </c>
      <c r="B20" s="204">
        <v>0.09258470393882406</v>
      </c>
      <c r="C20" s="204">
        <v>0.1332443811487066</v>
      </c>
      <c r="D20" s="204">
        <v>0.07464777752235117</v>
      </c>
      <c r="E20" s="203">
        <v>0.07454684374317805</v>
      </c>
    </row>
  </sheetData>
  <sheetProtection/>
  <mergeCells count="8">
    <mergeCell ref="A2:E2"/>
    <mergeCell ref="A12:E12"/>
    <mergeCell ref="A13:E13"/>
    <mergeCell ref="A14:E14"/>
    <mergeCell ref="A15:E15"/>
    <mergeCell ref="A3:E3"/>
    <mergeCell ref="A4:E4"/>
    <mergeCell ref="A5:E5"/>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2:AG39"/>
  <sheetViews>
    <sheetView zoomScalePageLayoutView="0" workbookViewId="0" topLeftCell="A10">
      <selection activeCell="D29" sqref="D29"/>
    </sheetView>
  </sheetViews>
  <sheetFormatPr defaultColWidth="9.140625" defaultRowHeight="15"/>
  <cols>
    <col min="1" max="1" width="30.140625" style="213" bestFit="1" customWidth="1"/>
    <col min="2" max="2" width="16.8515625" style="213" bestFit="1" customWidth="1"/>
    <col min="3" max="9" width="11.57421875" style="213" bestFit="1" customWidth="1"/>
    <col min="10" max="10" width="12.00390625" style="213" customWidth="1"/>
    <col min="11" max="16384" width="9.140625" style="213" customWidth="1"/>
  </cols>
  <sheetData>
    <row r="1" ht="108" customHeight="1"/>
    <row r="2" spans="1:9" ht="15.75">
      <c r="A2" s="328" t="s">
        <v>121</v>
      </c>
      <c r="B2" s="328"/>
      <c r="C2" s="328"/>
      <c r="D2" s="328"/>
      <c r="E2" s="328"/>
      <c r="F2" s="328"/>
      <c r="G2" s="328"/>
      <c r="H2" s="328"/>
      <c r="I2" s="328"/>
    </row>
    <row r="3" spans="1:33" ht="15.75">
      <c r="A3" s="328" t="s">
        <v>120</v>
      </c>
      <c r="B3" s="328"/>
      <c r="C3" s="328"/>
      <c r="D3" s="328"/>
      <c r="E3" s="328"/>
      <c r="F3" s="328"/>
      <c r="G3" s="328"/>
      <c r="H3" s="328"/>
      <c r="I3" s="328"/>
      <c r="J3" s="230"/>
      <c r="K3" s="230"/>
      <c r="L3" s="230"/>
      <c r="M3" s="328"/>
      <c r="N3" s="328"/>
      <c r="O3" s="328"/>
      <c r="P3" s="328"/>
      <c r="Q3" s="328"/>
      <c r="R3" s="328"/>
      <c r="S3" s="328"/>
      <c r="T3" s="328"/>
      <c r="U3" s="328"/>
      <c r="V3" s="328"/>
      <c r="W3" s="328"/>
      <c r="X3" s="328"/>
      <c r="Y3" s="328"/>
      <c r="Z3" s="328"/>
      <c r="AA3" s="328"/>
      <c r="AB3" s="328"/>
      <c r="AC3" s="328"/>
      <c r="AD3" s="328"/>
      <c r="AE3" s="328"/>
      <c r="AF3" s="328"/>
      <c r="AG3" s="229"/>
    </row>
    <row r="4" spans="1:33" ht="15.75">
      <c r="A4" s="328" t="s">
        <v>211</v>
      </c>
      <c r="B4" s="328"/>
      <c r="C4" s="328"/>
      <c r="D4" s="328"/>
      <c r="E4" s="328"/>
      <c r="F4" s="328"/>
      <c r="G4" s="328"/>
      <c r="H4" s="328"/>
      <c r="I4" s="328"/>
      <c r="J4" s="230"/>
      <c r="K4" s="230"/>
      <c r="L4" s="230"/>
      <c r="M4" s="328"/>
      <c r="N4" s="328"/>
      <c r="O4" s="328"/>
      <c r="P4" s="328"/>
      <c r="Q4" s="328"/>
      <c r="R4" s="328"/>
      <c r="S4" s="328"/>
      <c r="T4" s="328"/>
      <c r="U4" s="328"/>
      <c r="V4" s="328"/>
      <c r="W4" s="328"/>
      <c r="X4" s="328"/>
      <c r="Y4" s="328"/>
      <c r="Z4" s="328"/>
      <c r="AA4" s="328"/>
      <c r="AB4" s="328"/>
      <c r="AC4" s="328"/>
      <c r="AD4" s="328"/>
      <c r="AE4" s="328"/>
      <c r="AF4" s="328"/>
      <c r="AG4" s="229"/>
    </row>
    <row r="6" spans="1:9" ht="21" thickBot="1">
      <c r="A6" s="227" t="s">
        <v>130</v>
      </c>
      <c r="B6" s="226"/>
      <c r="C6" s="226"/>
      <c r="D6" s="226"/>
      <c r="E6" s="226"/>
      <c r="F6" s="226"/>
      <c r="G6" s="226"/>
      <c r="H6" s="226"/>
      <c r="I6" s="226"/>
    </row>
    <row r="7" spans="1:10" ht="15">
      <c r="A7" s="225" t="s">
        <v>128</v>
      </c>
      <c r="B7" s="224">
        <v>2005</v>
      </c>
      <c r="C7" s="224">
        <v>2006</v>
      </c>
      <c r="D7" s="224">
        <v>2007</v>
      </c>
      <c r="E7" s="224">
        <v>2008</v>
      </c>
      <c r="F7" s="224">
        <v>2009</v>
      </c>
      <c r="G7" s="224">
        <v>2010</v>
      </c>
      <c r="H7" s="224">
        <v>2011</v>
      </c>
      <c r="I7" s="224">
        <v>2012</v>
      </c>
      <c r="J7" s="223">
        <v>2013</v>
      </c>
    </row>
    <row r="8" spans="1:10" ht="15">
      <c r="A8" s="219" t="s">
        <v>127</v>
      </c>
      <c r="B8" s="218">
        <v>1304715</v>
      </c>
      <c r="C8" s="218">
        <v>2128449</v>
      </c>
      <c r="D8" s="218">
        <v>2514649</v>
      </c>
      <c r="E8" s="218">
        <v>4196685</v>
      </c>
      <c r="F8" s="218">
        <v>4517874</v>
      </c>
      <c r="G8" s="218">
        <v>4589342</v>
      </c>
      <c r="H8" s="218">
        <v>4291484</v>
      </c>
      <c r="I8" s="218">
        <v>4640404</v>
      </c>
      <c r="J8" s="217">
        <v>4237725</v>
      </c>
    </row>
    <row r="9" spans="1:10" ht="15">
      <c r="A9" s="219" t="s">
        <v>6</v>
      </c>
      <c r="B9" s="218">
        <v>2344081</v>
      </c>
      <c r="C9" s="218">
        <v>2332640</v>
      </c>
      <c r="D9" s="218">
        <v>2384541</v>
      </c>
      <c r="E9" s="218">
        <v>2459732</v>
      </c>
      <c r="F9" s="218">
        <v>2399696</v>
      </c>
      <c r="G9" s="218">
        <v>3030210</v>
      </c>
      <c r="H9" s="218">
        <v>3039311</v>
      </c>
      <c r="I9" s="218">
        <v>2999468</v>
      </c>
      <c r="J9" s="217">
        <v>3005927</v>
      </c>
    </row>
    <row r="10" spans="1:10" ht="15">
      <c r="A10" s="219" t="s">
        <v>19</v>
      </c>
      <c r="B10" s="218">
        <v>1589382</v>
      </c>
      <c r="C10" s="218">
        <v>1676089</v>
      </c>
      <c r="D10" s="218">
        <v>1666127</v>
      </c>
      <c r="E10" s="218">
        <v>1620645</v>
      </c>
      <c r="F10" s="218">
        <v>1609067</v>
      </c>
      <c r="G10" s="218">
        <v>1474725</v>
      </c>
      <c r="H10" s="218">
        <v>1509561</v>
      </c>
      <c r="I10" s="218">
        <v>1510850</v>
      </c>
      <c r="J10" s="217">
        <v>1512247</v>
      </c>
    </row>
    <row r="11" spans="1:10" ht="15">
      <c r="A11" s="219" t="s">
        <v>15</v>
      </c>
      <c r="B11" s="218">
        <v>657068</v>
      </c>
      <c r="C11" s="218">
        <v>629288</v>
      </c>
      <c r="D11" s="218">
        <v>702530</v>
      </c>
      <c r="E11" s="218">
        <v>781564</v>
      </c>
      <c r="F11" s="218">
        <v>907650</v>
      </c>
      <c r="G11" s="218">
        <v>1053741</v>
      </c>
      <c r="H11" s="218">
        <v>1108145</v>
      </c>
      <c r="I11" s="218">
        <v>1334686</v>
      </c>
      <c r="J11" s="217">
        <v>1153530</v>
      </c>
    </row>
    <row r="12" spans="1:10" ht="15">
      <c r="A12" s="222" t="s">
        <v>126</v>
      </c>
      <c r="B12" s="221">
        <v>1672303</v>
      </c>
      <c r="C12" s="221">
        <v>1327419</v>
      </c>
      <c r="D12" s="221">
        <v>1235715</v>
      </c>
      <c r="E12" s="221">
        <v>1394280</v>
      </c>
      <c r="F12" s="221">
        <v>1132448</v>
      </c>
      <c r="G12" s="221">
        <v>1089537</v>
      </c>
      <c r="H12" s="221">
        <v>1184709</v>
      </c>
      <c r="I12" s="221">
        <v>1203969</v>
      </c>
      <c r="J12" s="220">
        <v>1293073</v>
      </c>
    </row>
    <row r="13" spans="1:10" ht="15">
      <c r="A13" s="219" t="s">
        <v>11</v>
      </c>
      <c r="B13" s="218">
        <v>7798</v>
      </c>
      <c r="C13" s="218">
        <v>79151</v>
      </c>
      <c r="D13" s="218">
        <v>103155</v>
      </c>
      <c r="E13" s="218">
        <v>127571</v>
      </c>
      <c r="F13" s="218">
        <v>116173</v>
      </c>
      <c r="G13" s="218">
        <v>75844</v>
      </c>
      <c r="H13" s="218">
        <v>91014</v>
      </c>
      <c r="I13" s="218">
        <v>107606</v>
      </c>
      <c r="J13" s="217">
        <v>146096</v>
      </c>
    </row>
    <row r="14" spans="1:10" ht="15">
      <c r="A14" s="219" t="s">
        <v>20</v>
      </c>
      <c r="B14" s="218">
        <v>63620</v>
      </c>
      <c r="C14" s="218">
        <v>56010</v>
      </c>
      <c r="D14" s="218">
        <v>55671</v>
      </c>
      <c r="E14" s="218">
        <v>49802</v>
      </c>
      <c r="F14" s="218">
        <v>38343</v>
      </c>
      <c r="G14" s="218">
        <v>46909</v>
      </c>
      <c r="H14" s="218">
        <v>42746</v>
      </c>
      <c r="I14" s="218">
        <v>51511</v>
      </c>
      <c r="J14" s="217">
        <v>63626</v>
      </c>
    </row>
    <row r="15" spans="1:10" ht="15">
      <c r="A15" s="219" t="s">
        <v>10</v>
      </c>
      <c r="B15" s="218">
        <v>744</v>
      </c>
      <c r="C15" s="218">
        <v>2866</v>
      </c>
      <c r="D15" s="218">
        <v>5437</v>
      </c>
      <c r="E15" s="218">
        <v>8112</v>
      </c>
      <c r="F15" s="218">
        <v>14136</v>
      </c>
      <c r="G15" s="218">
        <v>29371</v>
      </c>
      <c r="H15" s="218">
        <v>41259</v>
      </c>
      <c r="I15" s="218">
        <v>57694</v>
      </c>
      <c r="J15" s="217">
        <v>63164</v>
      </c>
    </row>
    <row r="16" spans="1:10" ht="15">
      <c r="A16" s="219" t="s">
        <v>16</v>
      </c>
      <c r="B16" s="218">
        <v>9083</v>
      </c>
      <c r="C16" s="218">
        <v>17661</v>
      </c>
      <c r="D16" s="218">
        <v>23519</v>
      </c>
      <c r="E16" s="218">
        <v>31431</v>
      </c>
      <c r="F16" s="218">
        <v>38167</v>
      </c>
      <c r="G16" s="218">
        <v>37877</v>
      </c>
      <c r="H16" s="218">
        <v>36379</v>
      </c>
      <c r="I16" s="218">
        <v>40625</v>
      </c>
      <c r="J16" s="217">
        <v>37297</v>
      </c>
    </row>
    <row r="17" spans="1:10" ht="15">
      <c r="A17" s="219" t="s">
        <v>9</v>
      </c>
      <c r="B17" s="218">
        <v>456</v>
      </c>
      <c r="C17" s="218">
        <v>1270</v>
      </c>
      <c r="D17" s="218">
        <v>1998</v>
      </c>
      <c r="E17" s="218">
        <v>1914</v>
      </c>
      <c r="F17" s="218">
        <v>3112</v>
      </c>
      <c r="G17" s="218">
        <v>3075</v>
      </c>
      <c r="H17" s="218">
        <v>3113</v>
      </c>
      <c r="I17" s="218">
        <v>2578</v>
      </c>
      <c r="J17" s="217">
        <v>2596</v>
      </c>
    </row>
    <row r="18" spans="1:10" ht="15">
      <c r="A18" s="219" t="s">
        <v>8</v>
      </c>
      <c r="B18" s="218">
        <v>957</v>
      </c>
      <c r="C18" s="218">
        <v>1081</v>
      </c>
      <c r="D18" s="218">
        <v>1223</v>
      </c>
      <c r="E18" s="218">
        <v>1521</v>
      </c>
      <c r="F18" s="218">
        <v>1367</v>
      </c>
      <c r="G18" s="218">
        <v>1528</v>
      </c>
      <c r="H18" s="218">
        <v>1374</v>
      </c>
      <c r="I18" s="218">
        <v>1525</v>
      </c>
      <c r="J18" s="217">
        <v>1926</v>
      </c>
    </row>
    <row r="19" spans="1:10" ht="15.75" thickBot="1">
      <c r="A19" s="216" t="s">
        <v>14</v>
      </c>
      <c r="B19" s="215">
        <v>0</v>
      </c>
      <c r="C19" s="215">
        <v>3093</v>
      </c>
      <c r="D19" s="215">
        <v>3734</v>
      </c>
      <c r="E19" s="215">
        <v>5305</v>
      </c>
      <c r="F19" s="215">
        <v>2060</v>
      </c>
      <c r="G19" s="215">
        <v>1578</v>
      </c>
      <c r="H19" s="215">
        <v>2030</v>
      </c>
      <c r="I19" s="215">
        <v>1330</v>
      </c>
      <c r="J19" s="214">
        <v>1686</v>
      </c>
    </row>
    <row r="20" spans="1:9" ht="15">
      <c r="A20" s="228"/>
      <c r="B20" s="228"/>
      <c r="C20" s="228"/>
      <c r="D20" s="228"/>
      <c r="E20" s="228"/>
      <c r="F20" s="228"/>
      <c r="G20" s="228"/>
      <c r="H20" s="228"/>
      <c r="I20" s="228"/>
    </row>
    <row r="21" spans="1:9" ht="15">
      <c r="A21" s="228"/>
      <c r="B21" s="228"/>
      <c r="C21" s="228"/>
      <c r="D21" s="228"/>
      <c r="E21" s="228"/>
      <c r="F21" s="228"/>
      <c r="G21" s="228"/>
      <c r="H21" s="228"/>
      <c r="I21" s="228"/>
    </row>
    <row r="22" spans="1:9" ht="15.75">
      <c r="A22" s="328" t="s">
        <v>121</v>
      </c>
      <c r="B22" s="328"/>
      <c r="C22" s="328"/>
      <c r="D22" s="328"/>
      <c r="E22" s="328"/>
      <c r="F22" s="328"/>
      <c r="G22" s="328"/>
      <c r="H22" s="328"/>
      <c r="I22" s="328"/>
    </row>
    <row r="23" spans="1:9" ht="15.75">
      <c r="A23" s="328" t="s">
        <v>120</v>
      </c>
      <c r="B23" s="328"/>
      <c r="C23" s="328"/>
      <c r="D23" s="328"/>
      <c r="E23" s="328"/>
      <c r="F23" s="328"/>
      <c r="G23" s="328"/>
      <c r="H23" s="328"/>
      <c r="I23" s="328"/>
    </row>
    <row r="24" spans="1:9" ht="15.75">
      <c r="A24" s="328" t="s">
        <v>212</v>
      </c>
      <c r="B24" s="328"/>
      <c r="C24" s="328"/>
      <c r="D24" s="328"/>
      <c r="E24" s="328"/>
      <c r="F24" s="328"/>
      <c r="G24" s="328"/>
      <c r="H24" s="328"/>
      <c r="I24" s="328"/>
    </row>
    <row r="25" spans="1:9" ht="15">
      <c r="A25" s="228"/>
      <c r="B25" s="228"/>
      <c r="C25" s="228"/>
      <c r="D25" s="228"/>
      <c r="E25" s="228"/>
      <c r="F25" s="228"/>
      <c r="G25" s="228"/>
      <c r="H25" s="228"/>
      <c r="I25" s="228"/>
    </row>
    <row r="26" spans="1:9" ht="21" thickBot="1">
      <c r="A26" s="227" t="s">
        <v>129</v>
      </c>
      <c r="B26" s="226"/>
      <c r="C26" s="226"/>
      <c r="D26" s="226"/>
      <c r="E26" s="226"/>
      <c r="F26" s="226"/>
      <c r="G26" s="226"/>
      <c r="H26" s="226"/>
      <c r="I26" s="226"/>
    </row>
    <row r="27" spans="1:10" ht="15">
      <c r="A27" s="225" t="s">
        <v>128</v>
      </c>
      <c r="B27" s="224">
        <v>2005</v>
      </c>
      <c r="C27" s="224">
        <v>2006</v>
      </c>
      <c r="D27" s="224">
        <v>2007</v>
      </c>
      <c r="E27" s="224">
        <v>2008</v>
      </c>
      <c r="F27" s="224">
        <v>2009</v>
      </c>
      <c r="G27" s="224">
        <v>2010</v>
      </c>
      <c r="H27" s="224">
        <v>2011</v>
      </c>
      <c r="I27" s="224">
        <v>2012</v>
      </c>
      <c r="J27" s="223">
        <v>2013</v>
      </c>
    </row>
    <row r="28" spans="1:10" ht="15">
      <c r="A28" s="219" t="s">
        <v>127</v>
      </c>
      <c r="B28" s="218">
        <v>729795</v>
      </c>
      <c r="C28" s="218">
        <v>1458260</v>
      </c>
      <c r="D28" s="218">
        <v>1966895</v>
      </c>
      <c r="E28" s="218">
        <v>3477423</v>
      </c>
      <c r="F28" s="218">
        <v>3886859</v>
      </c>
      <c r="G28" s="218">
        <v>4392947</v>
      </c>
      <c r="H28" s="218">
        <v>4574275</v>
      </c>
      <c r="I28" s="218">
        <v>5095612</v>
      </c>
      <c r="J28" s="217">
        <v>5242224</v>
      </c>
    </row>
    <row r="29" spans="1:10" ht="15">
      <c r="A29" s="219" t="s">
        <v>6</v>
      </c>
      <c r="B29" s="218">
        <v>850786</v>
      </c>
      <c r="C29" s="218">
        <v>878022</v>
      </c>
      <c r="D29" s="218">
        <v>957037</v>
      </c>
      <c r="E29" s="218">
        <v>984589</v>
      </c>
      <c r="F29" s="218">
        <v>1051929</v>
      </c>
      <c r="G29" s="218">
        <v>1205643</v>
      </c>
      <c r="H29" s="218">
        <v>1302295</v>
      </c>
      <c r="I29" s="218">
        <v>1390878</v>
      </c>
      <c r="J29" s="217">
        <v>1424508</v>
      </c>
    </row>
    <row r="30" spans="1:10" ht="15">
      <c r="A30" s="219" t="s">
        <v>19</v>
      </c>
      <c r="B30" s="218">
        <v>1332724</v>
      </c>
      <c r="C30" s="218">
        <v>1353002</v>
      </c>
      <c r="D30" s="218">
        <v>1407354</v>
      </c>
      <c r="E30" s="218">
        <v>1329482</v>
      </c>
      <c r="F30" s="218">
        <v>1168568</v>
      </c>
      <c r="G30" s="218">
        <v>1150835</v>
      </c>
      <c r="H30" s="218">
        <v>1151863</v>
      </c>
      <c r="I30" s="218">
        <v>1113128</v>
      </c>
      <c r="J30" s="217">
        <v>1143996</v>
      </c>
    </row>
    <row r="31" spans="1:10" ht="15">
      <c r="A31" s="219" t="s">
        <v>126</v>
      </c>
      <c r="B31" s="218">
        <v>490378</v>
      </c>
      <c r="C31" s="218">
        <v>566969</v>
      </c>
      <c r="D31" s="218">
        <v>537622</v>
      </c>
      <c r="E31" s="218">
        <v>440934</v>
      </c>
      <c r="F31" s="218">
        <v>318202</v>
      </c>
      <c r="G31" s="218">
        <v>637441</v>
      </c>
      <c r="H31" s="218">
        <v>448817</v>
      </c>
      <c r="I31" s="218">
        <v>429476</v>
      </c>
      <c r="J31" s="217">
        <v>555379</v>
      </c>
    </row>
    <row r="32" spans="1:10" ht="15">
      <c r="A32" s="222" t="s">
        <v>15</v>
      </c>
      <c r="B32" s="221">
        <v>216995</v>
      </c>
      <c r="C32" s="221">
        <v>226653</v>
      </c>
      <c r="D32" s="221">
        <v>240850</v>
      </c>
      <c r="E32" s="221">
        <v>271890</v>
      </c>
      <c r="F32" s="221">
        <v>293864</v>
      </c>
      <c r="G32" s="221">
        <v>350887</v>
      </c>
      <c r="H32" s="221">
        <v>335473</v>
      </c>
      <c r="I32" s="221">
        <v>376755</v>
      </c>
      <c r="J32" s="220">
        <v>408533</v>
      </c>
    </row>
    <row r="33" spans="1:10" ht="15">
      <c r="A33" s="219" t="s">
        <v>20</v>
      </c>
      <c r="B33" s="218">
        <v>62674</v>
      </c>
      <c r="C33" s="218">
        <v>91910</v>
      </c>
      <c r="D33" s="218">
        <v>88770</v>
      </c>
      <c r="E33" s="218">
        <v>60512</v>
      </c>
      <c r="F33" s="218">
        <v>57418</v>
      </c>
      <c r="G33" s="218">
        <v>107366</v>
      </c>
      <c r="H33" s="218">
        <v>111852</v>
      </c>
      <c r="I33" s="218">
        <v>97755</v>
      </c>
      <c r="J33" s="217">
        <v>159994</v>
      </c>
    </row>
    <row r="34" spans="1:10" ht="15">
      <c r="A34" s="219" t="s">
        <v>11</v>
      </c>
      <c r="B34" s="218">
        <v>73</v>
      </c>
      <c r="C34" s="218">
        <v>11</v>
      </c>
      <c r="D34" s="218">
        <v>139</v>
      </c>
      <c r="E34" s="218">
        <v>309</v>
      </c>
      <c r="F34" s="218">
        <v>1049</v>
      </c>
      <c r="G34" s="218">
        <v>4695</v>
      </c>
      <c r="H34" s="218">
        <v>4544</v>
      </c>
      <c r="I34" s="218">
        <v>8331</v>
      </c>
      <c r="J34" s="217">
        <v>15734</v>
      </c>
    </row>
    <row r="35" spans="1:10" ht="15">
      <c r="A35" s="219" t="s">
        <v>10</v>
      </c>
      <c r="B35" s="218">
        <v>175</v>
      </c>
      <c r="C35" s="218">
        <v>390</v>
      </c>
      <c r="D35" s="218">
        <v>1161</v>
      </c>
      <c r="E35" s="218">
        <v>3906</v>
      </c>
      <c r="F35" s="218">
        <v>2461</v>
      </c>
      <c r="G35" s="218">
        <v>2740</v>
      </c>
      <c r="H35" s="218">
        <v>6261</v>
      </c>
      <c r="I35" s="218">
        <v>7530</v>
      </c>
      <c r="J35" s="217">
        <v>6627</v>
      </c>
    </row>
    <row r="36" spans="1:10" ht="15">
      <c r="A36" s="219" t="s">
        <v>16</v>
      </c>
      <c r="B36" s="218">
        <v>14</v>
      </c>
      <c r="C36" s="218">
        <v>1238</v>
      </c>
      <c r="D36" s="218">
        <v>377</v>
      </c>
      <c r="E36" s="218">
        <v>496</v>
      </c>
      <c r="F36" s="218">
        <v>1171</v>
      </c>
      <c r="G36" s="218">
        <v>1743</v>
      </c>
      <c r="H36" s="218">
        <v>1349</v>
      </c>
      <c r="I36" s="218">
        <v>1120</v>
      </c>
      <c r="J36" s="217">
        <v>2417</v>
      </c>
    </row>
    <row r="37" spans="1:10" ht="15">
      <c r="A37" s="219" t="s">
        <v>9</v>
      </c>
      <c r="B37" s="218">
        <v>72</v>
      </c>
      <c r="C37" s="218">
        <v>451</v>
      </c>
      <c r="D37" s="218">
        <v>892</v>
      </c>
      <c r="E37" s="218">
        <v>624</v>
      </c>
      <c r="F37" s="218">
        <v>784</v>
      </c>
      <c r="G37" s="218">
        <v>639</v>
      </c>
      <c r="H37" s="218">
        <v>490</v>
      </c>
      <c r="I37" s="218">
        <v>535</v>
      </c>
      <c r="J37" s="217">
        <v>513</v>
      </c>
    </row>
    <row r="38" spans="1:10" ht="15">
      <c r="A38" s="219" t="s">
        <v>14</v>
      </c>
      <c r="B38" s="218">
        <v>0</v>
      </c>
      <c r="C38" s="218">
        <v>134</v>
      </c>
      <c r="D38" s="218">
        <v>151</v>
      </c>
      <c r="E38" s="218">
        <v>1416</v>
      </c>
      <c r="F38" s="218">
        <v>231</v>
      </c>
      <c r="G38" s="218">
        <v>942</v>
      </c>
      <c r="H38" s="218">
        <v>1125</v>
      </c>
      <c r="I38" s="218">
        <v>227</v>
      </c>
      <c r="J38" s="217">
        <v>116</v>
      </c>
    </row>
    <row r="39" spans="1:10" ht="15.75" thickBot="1">
      <c r="A39" s="216" t="s">
        <v>8</v>
      </c>
      <c r="B39" s="215">
        <v>63</v>
      </c>
      <c r="C39" s="215">
        <v>38</v>
      </c>
      <c r="D39" s="215">
        <v>51</v>
      </c>
      <c r="E39" s="215">
        <v>13</v>
      </c>
      <c r="F39" s="215">
        <v>145</v>
      </c>
      <c r="G39" s="215">
        <v>19</v>
      </c>
      <c r="H39" s="215">
        <v>153</v>
      </c>
      <c r="I39" s="215">
        <v>132</v>
      </c>
      <c r="J39" s="214">
        <v>3</v>
      </c>
    </row>
  </sheetData>
  <sheetProtection/>
  <mergeCells count="16">
    <mergeCell ref="A2:I2"/>
    <mergeCell ref="A22:I22"/>
    <mergeCell ref="A23:I23"/>
    <mergeCell ref="A24:I24"/>
    <mergeCell ref="M4:P4"/>
    <mergeCell ref="M3:P3"/>
    <mergeCell ref="Q3:T3"/>
    <mergeCell ref="U3:X3"/>
    <mergeCell ref="Y3:AB3"/>
    <mergeCell ref="AC3:AF3"/>
    <mergeCell ref="A3:I3"/>
    <mergeCell ref="Q4:T4"/>
    <mergeCell ref="U4:X4"/>
    <mergeCell ref="Y4:AB4"/>
    <mergeCell ref="AC4:AF4"/>
    <mergeCell ref="A4:I4"/>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2:D19"/>
  <sheetViews>
    <sheetView zoomScalePageLayoutView="0" workbookViewId="0" topLeftCell="A1">
      <selection activeCell="G10" sqref="G10"/>
    </sheetView>
  </sheetViews>
  <sheetFormatPr defaultColWidth="9.140625" defaultRowHeight="15"/>
  <cols>
    <col min="1" max="1" width="39.28125" style="0" customWidth="1"/>
    <col min="2" max="2" width="20.8515625" style="0" customWidth="1"/>
    <col min="3" max="3" width="19.28125" style="0" customWidth="1"/>
    <col min="4" max="4" width="19.421875" style="0" customWidth="1"/>
  </cols>
  <sheetData>
    <row r="1" ht="99" customHeight="1"/>
    <row r="2" spans="1:4" ht="15.75">
      <c r="A2" s="328" t="s">
        <v>121</v>
      </c>
      <c r="B2" s="328"/>
      <c r="C2" s="328"/>
      <c r="D2" s="328"/>
    </row>
    <row r="3" spans="1:4" ht="15.75">
      <c r="A3" s="328" t="s">
        <v>120</v>
      </c>
      <c r="B3" s="328"/>
      <c r="C3" s="328"/>
      <c r="D3" s="328"/>
    </row>
    <row r="4" spans="1:4" ht="15.75">
      <c r="A4" s="328" t="s">
        <v>214</v>
      </c>
      <c r="B4" s="328"/>
      <c r="C4" s="328"/>
      <c r="D4" s="328"/>
    </row>
    <row r="5" ht="15.75" thickBot="1"/>
    <row r="6" spans="1:4" ht="15">
      <c r="A6" s="239" t="s">
        <v>141</v>
      </c>
      <c r="B6" s="238" t="s">
        <v>140</v>
      </c>
      <c r="C6" s="238" t="s">
        <v>139</v>
      </c>
      <c r="D6" s="237" t="s">
        <v>138</v>
      </c>
    </row>
    <row r="7" spans="1:4" ht="15">
      <c r="A7" s="236" t="s">
        <v>137</v>
      </c>
      <c r="B7" s="235">
        <v>187</v>
      </c>
      <c r="C7" s="288">
        <v>0.276218611521418</v>
      </c>
      <c r="D7" s="290">
        <v>0.276218611521418</v>
      </c>
    </row>
    <row r="8" spans="1:4" ht="15">
      <c r="A8" s="236" t="s">
        <v>213</v>
      </c>
      <c r="B8" s="235">
        <v>6</v>
      </c>
      <c r="C8" s="288">
        <v>0.008862629246676515</v>
      </c>
      <c r="D8" s="290">
        <v>0.28508124076809455</v>
      </c>
    </row>
    <row r="9" spans="1:4" ht="15">
      <c r="A9" s="236" t="s">
        <v>136</v>
      </c>
      <c r="B9" s="235">
        <v>31</v>
      </c>
      <c r="C9" s="288">
        <v>0.04579025110782865</v>
      </c>
      <c r="D9" s="290">
        <v>0.3308714918759232</v>
      </c>
    </row>
    <row r="10" spans="1:4" ht="15">
      <c r="A10" s="236" t="s">
        <v>135</v>
      </c>
      <c r="B10" s="235">
        <v>117</v>
      </c>
      <c r="C10" s="288">
        <v>0.172821270310192</v>
      </c>
      <c r="D10" s="290">
        <v>0.5036927621861151</v>
      </c>
    </row>
    <row r="11" spans="1:4" ht="15">
      <c r="A11" s="236" t="s">
        <v>134</v>
      </c>
      <c r="B11" s="235">
        <v>206</v>
      </c>
      <c r="C11" s="288">
        <v>0.30428360413589367</v>
      </c>
      <c r="D11" s="290">
        <v>0.8079763663220088</v>
      </c>
    </row>
    <row r="12" spans="1:4" ht="15">
      <c r="A12" s="236" t="s">
        <v>133</v>
      </c>
      <c r="B12" s="235">
        <v>119</v>
      </c>
      <c r="C12" s="288">
        <v>0.1757754800590842</v>
      </c>
      <c r="D12" s="290">
        <v>0.9837518463810929</v>
      </c>
    </row>
    <row r="13" spans="1:4" ht="15">
      <c r="A13" s="236" t="s">
        <v>132</v>
      </c>
      <c r="B13" s="235">
        <v>11</v>
      </c>
      <c r="C13" s="288">
        <v>0.01624815361890694</v>
      </c>
      <c r="D13" s="234">
        <v>0.9999999999999999</v>
      </c>
    </row>
    <row r="14" spans="1:4" ht="15.75" thickBot="1">
      <c r="A14" s="233" t="s">
        <v>131</v>
      </c>
      <c r="B14" s="232">
        <v>677</v>
      </c>
      <c r="C14" s="289">
        <v>0.9999999999999999</v>
      </c>
      <c r="D14" s="231"/>
    </row>
    <row r="19" spans="1:4" ht="15.75">
      <c r="A19" s="328"/>
      <c r="B19" s="328"/>
      <c r="C19" s="328"/>
      <c r="D19" s="328"/>
    </row>
  </sheetData>
  <sheetProtection/>
  <mergeCells count="4">
    <mergeCell ref="A19:D19"/>
    <mergeCell ref="A2:D2"/>
    <mergeCell ref="A3:D3"/>
    <mergeCell ref="A4:D4"/>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B2:F43"/>
  <sheetViews>
    <sheetView showGridLines="0" zoomScalePageLayoutView="0" workbookViewId="0" topLeftCell="A4">
      <selection activeCell="H24" sqref="H24"/>
    </sheetView>
  </sheetViews>
  <sheetFormatPr defaultColWidth="9.140625" defaultRowHeight="15"/>
  <cols>
    <col min="1" max="1" width="1.7109375" style="0" customWidth="1"/>
    <col min="2" max="2" width="44.00390625" style="0" customWidth="1"/>
    <col min="3" max="3" width="28.00390625" style="0" customWidth="1"/>
    <col min="4" max="4" width="24.00390625" style="0" customWidth="1"/>
    <col min="5" max="5" width="27.28125" style="0" bestFit="1" customWidth="1"/>
    <col min="6" max="6" width="10.140625" style="0" bestFit="1" customWidth="1"/>
    <col min="7" max="7" width="14.00390625" style="0" bestFit="1" customWidth="1"/>
    <col min="8" max="8" width="11.421875" style="0" bestFit="1" customWidth="1"/>
    <col min="9" max="9" width="8.57421875" style="0" bestFit="1" customWidth="1"/>
  </cols>
  <sheetData>
    <row r="1" ht="102" customHeight="1"/>
    <row r="2" spans="2:6" ht="16.5" customHeight="1">
      <c r="B2" s="328" t="s">
        <v>121</v>
      </c>
      <c r="C2" s="328"/>
      <c r="D2" s="328"/>
      <c r="E2" s="328"/>
      <c r="F2" s="230"/>
    </row>
    <row r="3" spans="2:6" ht="15.75">
      <c r="B3" s="328" t="s">
        <v>120</v>
      </c>
      <c r="C3" s="328"/>
      <c r="D3" s="328"/>
      <c r="E3" s="328"/>
      <c r="F3" s="264"/>
    </row>
    <row r="4" spans="2:6" ht="15.75">
      <c r="B4" s="328" t="s">
        <v>215</v>
      </c>
      <c r="C4" s="328"/>
      <c r="D4" s="328"/>
      <c r="E4" s="328"/>
      <c r="F4" s="264"/>
    </row>
    <row r="5" spans="2:6" ht="15.75">
      <c r="B5" s="328" t="s">
        <v>159</v>
      </c>
      <c r="C5" s="328"/>
      <c r="D5" s="328"/>
      <c r="E5" s="328"/>
      <c r="F5" s="264"/>
    </row>
    <row r="7" spans="2:5" ht="18.75" thickBot="1">
      <c r="B7" s="256" t="s">
        <v>158</v>
      </c>
      <c r="C7" s="257"/>
      <c r="D7" s="257"/>
      <c r="E7" s="257"/>
    </row>
    <row r="8" spans="2:5" ht="15">
      <c r="B8" s="263"/>
      <c r="C8" s="262" t="s">
        <v>153</v>
      </c>
      <c r="D8" s="253" t="s">
        <v>152</v>
      </c>
      <c r="E8" s="252" t="s">
        <v>151</v>
      </c>
    </row>
    <row r="9" spans="2:5" ht="15">
      <c r="B9" s="208"/>
      <c r="C9" s="261" t="s">
        <v>1</v>
      </c>
      <c r="D9" s="251" t="s">
        <v>150</v>
      </c>
      <c r="E9" s="250" t="s">
        <v>149</v>
      </c>
    </row>
    <row r="10" spans="2:5" ht="34.5" customHeight="1">
      <c r="B10" s="249" t="s">
        <v>148</v>
      </c>
      <c r="C10" s="260" t="s">
        <v>157</v>
      </c>
      <c r="D10" s="248" t="s">
        <v>156</v>
      </c>
      <c r="E10" s="247" t="s">
        <v>155</v>
      </c>
    </row>
    <row r="11" spans="2:5" ht="15">
      <c r="B11" s="246" t="s">
        <v>33</v>
      </c>
      <c r="C11" s="259">
        <v>0.015291956334043105</v>
      </c>
      <c r="D11" s="245">
        <v>0.016760879281462162</v>
      </c>
      <c r="E11" s="244">
        <v>54.25</v>
      </c>
    </row>
    <row r="12" spans="2:5" ht="15">
      <c r="B12" s="246" t="s">
        <v>55</v>
      </c>
      <c r="C12" s="259">
        <v>0.12783906479156876</v>
      </c>
      <c r="D12" s="245">
        <v>0.21445353369517534</v>
      </c>
      <c r="E12" s="244">
        <v>8413.69</v>
      </c>
    </row>
    <row r="13" spans="2:5" ht="15">
      <c r="B13" s="246" t="s">
        <v>144</v>
      </c>
      <c r="C13" s="259">
        <v>0.05325443786982249</v>
      </c>
      <c r="D13" s="245">
        <v>0.014212227532419852</v>
      </c>
      <c r="E13" s="244">
        <v>85.5</v>
      </c>
    </row>
    <row r="14" spans="2:5" ht="15">
      <c r="B14" s="246" t="s">
        <v>36</v>
      </c>
      <c r="C14" s="259">
        <v>0.2823160774609219</v>
      </c>
      <c r="D14" s="245">
        <v>0.25841453077641907</v>
      </c>
      <c r="E14" s="244">
        <v>3218.3500000000004</v>
      </c>
    </row>
    <row r="15" spans="2:5" ht="15">
      <c r="B15" s="246" t="s">
        <v>143</v>
      </c>
      <c r="C15" s="259">
        <v>0.32624007493812585</v>
      </c>
      <c r="D15" s="245">
        <v>0.16551258578988307</v>
      </c>
      <c r="E15" s="244">
        <v>26697.509999999995</v>
      </c>
    </row>
    <row r="16" spans="2:5" ht="15">
      <c r="B16" s="246" t="s">
        <v>103</v>
      </c>
      <c r="C16" s="259">
        <v>0.14527539084603863</v>
      </c>
      <c r="D16" s="245">
        <v>0.17486962304411338</v>
      </c>
      <c r="E16" s="244">
        <v>301.75</v>
      </c>
    </row>
    <row r="17" spans="2:5" ht="15">
      <c r="B17" s="246" t="s">
        <v>142</v>
      </c>
      <c r="C17" s="259">
        <v>0.362183526902534</v>
      </c>
      <c r="D17" s="245">
        <v>0.38782318462136584</v>
      </c>
      <c r="E17" s="244">
        <v>15121.699999999997</v>
      </c>
    </row>
    <row r="18" spans="2:5" ht="15.75" thickBot="1">
      <c r="B18" s="243" t="s">
        <v>39</v>
      </c>
      <c r="C18" s="258">
        <v>0.1273555206485752</v>
      </c>
      <c r="D18" s="242">
        <v>0.2707369972060216</v>
      </c>
      <c r="E18" s="241">
        <v>30047.57</v>
      </c>
    </row>
    <row r="19" spans="2:5" ht="15">
      <c r="B19" s="257"/>
      <c r="C19" s="255"/>
      <c r="D19" s="255"/>
      <c r="E19" s="255"/>
    </row>
    <row r="20" spans="2:5" ht="18.75" thickBot="1">
      <c r="B20" s="256" t="s">
        <v>154</v>
      </c>
      <c r="C20" s="255"/>
      <c r="D20" s="255"/>
      <c r="E20" s="255"/>
    </row>
    <row r="21" spans="2:5" ht="15">
      <c r="B21" s="254"/>
      <c r="C21" s="253" t="s">
        <v>153</v>
      </c>
      <c r="D21" s="253" t="s">
        <v>152</v>
      </c>
      <c r="E21" s="252" t="s">
        <v>151</v>
      </c>
    </row>
    <row r="22" spans="2:5" ht="15">
      <c r="B22" s="246"/>
      <c r="C22" s="251" t="s">
        <v>1</v>
      </c>
      <c r="D22" s="251" t="s">
        <v>150</v>
      </c>
      <c r="E22" s="250" t="s">
        <v>149</v>
      </c>
    </row>
    <row r="23" spans="2:5" ht="50.25" customHeight="1">
      <c r="B23" s="249" t="s">
        <v>148</v>
      </c>
      <c r="C23" s="248" t="s">
        <v>147</v>
      </c>
      <c r="D23" s="248" t="s">
        <v>146</v>
      </c>
      <c r="E23" s="247" t="s">
        <v>145</v>
      </c>
    </row>
    <row r="24" spans="2:5" ht="15">
      <c r="B24" s="246" t="s">
        <v>33</v>
      </c>
      <c r="C24" s="245">
        <v>0.9847080436659569</v>
      </c>
      <c r="D24" s="245">
        <v>0.9832391207185378</v>
      </c>
      <c r="E24" s="244">
        <v>33096.91</v>
      </c>
    </row>
    <row r="25" spans="2:5" ht="15">
      <c r="B25" s="246" t="s">
        <v>55</v>
      </c>
      <c r="C25" s="245">
        <v>0.8721609352084312</v>
      </c>
      <c r="D25" s="245">
        <v>0.7855464663048246</v>
      </c>
      <c r="E25" s="244">
        <v>102971.8</v>
      </c>
    </row>
    <row r="26" spans="2:5" ht="15">
      <c r="B26" s="246" t="s">
        <v>144</v>
      </c>
      <c r="C26" s="245">
        <v>0.9467455621301775</v>
      </c>
      <c r="D26" s="245">
        <v>0.9857877724675801</v>
      </c>
      <c r="E26" s="244">
        <v>5100</v>
      </c>
    </row>
    <row r="27" spans="2:5" ht="15">
      <c r="B27" s="246" t="s">
        <v>36</v>
      </c>
      <c r="C27" s="245">
        <v>0.7176839225390781</v>
      </c>
      <c r="D27" s="245">
        <v>0.7415854692235809</v>
      </c>
      <c r="E27" s="244">
        <v>11667.009999999998</v>
      </c>
    </row>
    <row r="28" spans="2:5" ht="15">
      <c r="B28" s="246" t="s">
        <v>143</v>
      </c>
      <c r="C28" s="245">
        <v>0.6737599250618742</v>
      </c>
      <c r="D28" s="245">
        <v>0.834487414210117</v>
      </c>
      <c r="E28" s="244">
        <v>108222.05</v>
      </c>
    </row>
    <row r="29" spans="2:5" ht="15">
      <c r="B29" s="246" t="s">
        <v>103</v>
      </c>
      <c r="C29" s="245">
        <v>0.8547246091539613</v>
      </c>
      <c r="D29" s="245">
        <v>0.8251303769558866</v>
      </c>
      <c r="E29" s="244">
        <v>7952.91</v>
      </c>
    </row>
    <row r="30" spans="2:5" ht="15">
      <c r="B30" s="246" t="s">
        <v>142</v>
      </c>
      <c r="C30" s="245">
        <v>0.637816473097466</v>
      </c>
      <c r="D30" s="245">
        <v>0.6121768153786342</v>
      </c>
      <c r="E30" s="244">
        <v>54238.610000000015</v>
      </c>
    </row>
    <row r="31" spans="2:5" ht="15.75" thickBot="1">
      <c r="B31" s="243" t="s">
        <v>39</v>
      </c>
      <c r="C31" s="242">
        <v>0.8726444793514248</v>
      </c>
      <c r="D31" s="242">
        <v>0.7292630027939784</v>
      </c>
      <c r="E31" s="241">
        <v>300711.3100000001</v>
      </c>
    </row>
    <row r="34" spans="3:6" ht="15">
      <c r="C34" s="240"/>
      <c r="D34" s="240"/>
      <c r="E34" s="240"/>
      <c r="F34" s="240"/>
    </row>
    <row r="35" spans="3:6" ht="15">
      <c r="C35" s="240"/>
      <c r="D35" s="240"/>
      <c r="E35" s="240"/>
      <c r="F35" s="240"/>
    </row>
    <row r="36" spans="3:6" ht="15">
      <c r="C36" s="240"/>
      <c r="D36" s="240"/>
      <c r="E36" s="240"/>
      <c r="F36" s="240"/>
    </row>
    <row r="37" spans="3:6" ht="15">
      <c r="C37" s="240"/>
      <c r="D37" s="240"/>
      <c r="E37" s="240"/>
      <c r="F37" s="240"/>
    </row>
    <row r="38" spans="3:6" ht="15">
      <c r="C38" s="240"/>
      <c r="D38" s="240"/>
      <c r="E38" s="240"/>
      <c r="F38" s="240"/>
    </row>
    <row r="39" spans="3:6" ht="15">
      <c r="C39" s="240"/>
      <c r="D39" s="240"/>
      <c r="E39" s="240"/>
      <c r="F39" s="240"/>
    </row>
    <row r="40" spans="3:6" ht="15">
      <c r="C40" s="240"/>
      <c r="D40" s="240"/>
      <c r="E40" s="240"/>
      <c r="F40" s="240"/>
    </row>
    <row r="41" spans="3:6" ht="15">
      <c r="C41" s="240"/>
      <c r="D41" s="240"/>
      <c r="E41" s="240"/>
      <c r="F41" s="240"/>
    </row>
    <row r="42" ht="15">
      <c r="C42" s="240"/>
    </row>
    <row r="43" ht="15">
      <c r="C43" s="240"/>
    </row>
  </sheetData>
  <sheetProtection/>
  <mergeCells count="4">
    <mergeCell ref="B3:E3"/>
    <mergeCell ref="B4:E4"/>
    <mergeCell ref="B5:E5"/>
    <mergeCell ref="B2:E2"/>
  </mergeCells>
  <printOptions/>
  <pageMargins left="0.25" right="0.25" top="0.75" bottom="0.75" header="0.3" footer="0.3"/>
  <pageSetup fitToHeight="1" fitToWidth="1"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showGridLines="0" view="pageLayout" zoomScale="75" zoomScaleNormal="75" zoomScalePageLayoutView="75" workbookViewId="0" topLeftCell="A7">
      <selection activeCell="H10" sqref="H10"/>
    </sheetView>
  </sheetViews>
  <sheetFormatPr defaultColWidth="9.140625" defaultRowHeight="15"/>
  <cols>
    <col min="1" max="1" width="3.7109375" style="0" customWidth="1"/>
    <col min="2" max="2" width="40.8515625" style="0" customWidth="1"/>
    <col min="3" max="3" width="26.421875" style="0" customWidth="1"/>
    <col min="4" max="4" width="20.57421875" style="0" customWidth="1"/>
    <col min="5" max="5" width="25.00390625" style="0" customWidth="1"/>
    <col min="6" max="6" width="20.57421875" style="0" customWidth="1"/>
    <col min="7" max="7" width="23.28125" style="0" customWidth="1"/>
    <col min="8" max="11" width="20.57421875" style="0" customWidth="1"/>
  </cols>
  <sheetData>
    <row r="1" ht="15">
      <c r="A1" s="29"/>
    </row>
    <row r="2" ht="15">
      <c r="A2" s="29"/>
    </row>
    <row r="3" ht="15">
      <c r="A3" s="29"/>
    </row>
    <row r="4" ht="15">
      <c r="A4" s="29"/>
    </row>
    <row r="5" ht="15">
      <c r="A5" s="29"/>
    </row>
    <row r="6" ht="51.75" customHeight="1">
      <c r="A6" s="29"/>
    </row>
    <row r="7" spans="1:11" ht="27" customHeight="1">
      <c r="A7" s="29"/>
      <c r="B7" s="37" t="s">
        <v>29</v>
      </c>
      <c r="C7" s="43"/>
      <c r="D7" s="43"/>
      <c r="E7" s="43"/>
      <c r="F7" s="43"/>
      <c r="G7" s="43"/>
      <c r="H7" s="43"/>
      <c r="I7" s="43"/>
      <c r="J7" s="43"/>
      <c r="K7" s="43"/>
    </row>
    <row r="8" s="30" customFormat="1" ht="16.5"/>
    <row r="9" spans="2:11" s="30" customFormat="1" ht="26.25">
      <c r="B9" s="37" t="s">
        <v>166</v>
      </c>
      <c r="C9" s="44"/>
      <c r="D9" s="44"/>
      <c r="E9" s="44"/>
      <c r="F9" s="44"/>
      <c r="G9" s="44"/>
      <c r="H9" s="44"/>
      <c r="I9" s="44"/>
      <c r="J9" s="44"/>
      <c r="K9" s="44"/>
    </row>
    <row r="10" spans="1:11" s="46" customFormat="1" ht="91.5"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38</v>
      </c>
      <c r="D11" s="32">
        <v>1122</v>
      </c>
      <c r="E11" s="32">
        <v>28</v>
      </c>
      <c r="F11" s="32">
        <v>94</v>
      </c>
      <c r="G11" s="32">
        <v>346</v>
      </c>
      <c r="H11" s="32">
        <v>58</v>
      </c>
      <c r="I11" s="32">
        <v>137</v>
      </c>
      <c r="J11" s="32">
        <v>127</v>
      </c>
      <c r="K11" s="33">
        <v>1950</v>
      </c>
    </row>
    <row r="12" spans="1:11" s="30" customFormat="1" ht="20.25">
      <c r="A12" s="33" t="s">
        <v>0</v>
      </c>
      <c r="B12" s="39"/>
      <c r="C12" s="32"/>
      <c r="D12" s="32"/>
      <c r="E12" s="32"/>
      <c r="F12" s="32"/>
      <c r="G12" s="32"/>
      <c r="H12" s="32"/>
      <c r="I12" s="32"/>
      <c r="J12" s="32"/>
      <c r="K12" s="33"/>
    </row>
    <row r="13" spans="1:11" s="30" customFormat="1" ht="20.25">
      <c r="A13" s="34"/>
      <c r="B13" s="32" t="s">
        <v>19</v>
      </c>
      <c r="C13" s="32">
        <v>23344.329999999998</v>
      </c>
      <c r="D13" s="32">
        <v>98340.00000213624</v>
      </c>
      <c r="E13" s="32">
        <v>4007</v>
      </c>
      <c r="F13" s="32">
        <v>11842.88</v>
      </c>
      <c r="G13" s="32">
        <v>60530.21</v>
      </c>
      <c r="H13" s="32">
        <v>7720.16</v>
      </c>
      <c r="I13" s="32">
        <v>22630.45</v>
      </c>
      <c r="J13" s="32">
        <v>62080.630000000005</v>
      </c>
      <c r="K13" s="33">
        <v>290495.66000213625</v>
      </c>
    </row>
    <row r="14" spans="1:11" s="30" customFormat="1" ht="20.25">
      <c r="A14" s="34"/>
      <c r="B14" s="32" t="s">
        <v>6</v>
      </c>
      <c r="C14" s="32">
        <v>3359.25</v>
      </c>
      <c r="D14" s="32">
        <v>240636.119977417</v>
      </c>
      <c r="E14" s="32">
        <v>39</v>
      </c>
      <c r="F14" s="32">
        <v>4388.5</v>
      </c>
      <c r="G14" s="32">
        <v>1065.5</v>
      </c>
      <c r="H14" s="32">
        <v>3453</v>
      </c>
      <c r="I14" s="32">
        <v>1045.5</v>
      </c>
      <c r="J14" s="32">
        <v>199612.74999999997</v>
      </c>
      <c r="K14" s="33">
        <v>453599.61997741694</v>
      </c>
    </row>
    <row r="15" spans="1:11" s="30" customFormat="1" ht="20.25">
      <c r="A15" s="34"/>
      <c r="B15" s="32" t="s">
        <v>20</v>
      </c>
      <c r="C15" s="32">
        <v>1261.25</v>
      </c>
      <c r="D15" s="32">
        <v>1365.75</v>
      </c>
      <c r="E15" s="32">
        <v>114.25</v>
      </c>
      <c r="F15" s="32">
        <v>293.75</v>
      </c>
      <c r="G15" s="32">
        <v>940.75</v>
      </c>
      <c r="H15" s="32">
        <v>160.79999995231628</v>
      </c>
      <c r="I15" s="32">
        <v>869.55</v>
      </c>
      <c r="J15" s="32">
        <v>641.5</v>
      </c>
      <c r="K15" s="33">
        <v>5647.5999999523165</v>
      </c>
    </row>
    <row r="16" spans="1:11" s="30" customFormat="1" ht="20.25">
      <c r="A16" s="34"/>
      <c r="B16" s="32" t="s">
        <v>8</v>
      </c>
      <c r="C16" s="32">
        <v>0</v>
      </c>
      <c r="D16" s="32">
        <v>1.5</v>
      </c>
      <c r="E16" s="32">
        <v>0</v>
      </c>
      <c r="F16" s="32">
        <v>0</v>
      </c>
      <c r="G16" s="32">
        <v>660</v>
      </c>
      <c r="H16" s="32">
        <v>0</v>
      </c>
      <c r="I16" s="32">
        <v>0</v>
      </c>
      <c r="J16" s="32">
        <v>0</v>
      </c>
      <c r="K16" s="33">
        <v>661.5</v>
      </c>
    </row>
    <row r="17" spans="1:11" s="30" customFormat="1" ht="20.25">
      <c r="A17" s="34"/>
      <c r="B17" s="32" t="s">
        <v>9</v>
      </c>
      <c r="C17" s="32">
        <v>72</v>
      </c>
      <c r="D17" s="32">
        <v>775.3499999046326</v>
      </c>
      <c r="E17" s="32">
        <v>540</v>
      </c>
      <c r="F17" s="32">
        <v>0</v>
      </c>
      <c r="G17" s="32">
        <v>31</v>
      </c>
      <c r="H17" s="32">
        <v>0</v>
      </c>
      <c r="I17" s="32">
        <v>0</v>
      </c>
      <c r="J17" s="32">
        <v>3</v>
      </c>
      <c r="K17" s="33">
        <v>1421.3499999046326</v>
      </c>
    </row>
    <row r="18" spans="1:11" s="30" customFormat="1" ht="20.25">
      <c r="A18" s="34"/>
      <c r="B18" s="32" t="s">
        <v>10</v>
      </c>
      <c r="C18" s="32">
        <v>4</v>
      </c>
      <c r="D18" s="32">
        <v>2720</v>
      </c>
      <c r="E18" s="32">
        <v>35</v>
      </c>
      <c r="F18" s="32">
        <v>184.75</v>
      </c>
      <c r="G18" s="32">
        <v>2014</v>
      </c>
      <c r="H18" s="32">
        <v>65</v>
      </c>
      <c r="I18" s="32">
        <v>470</v>
      </c>
      <c r="J18" s="32">
        <v>848.5</v>
      </c>
      <c r="K18" s="33">
        <v>6341.25</v>
      </c>
    </row>
    <row r="19" spans="1:11" s="30" customFormat="1" ht="20.25">
      <c r="A19" s="34"/>
      <c r="B19" s="32" t="s">
        <v>11</v>
      </c>
      <c r="C19" s="32">
        <v>0.5</v>
      </c>
      <c r="D19" s="32">
        <v>251</v>
      </c>
      <c r="E19" s="32">
        <v>0</v>
      </c>
      <c r="F19" s="32">
        <v>3</v>
      </c>
      <c r="G19" s="32">
        <v>2.5</v>
      </c>
      <c r="H19" s="32">
        <v>0</v>
      </c>
      <c r="I19" s="32">
        <v>480.16999999999996</v>
      </c>
      <c r="J19" s="32">
        <v>3</v>
      </c>
      <c r="K19" s="33">
        <v>740.17</v>
      </c>
    </row>
    <row r="20" spans="1:11" s="30" customFormat="1" ht="20.25">
      <c r="A20" s="34"/>
      <c r="B20" s="32" t="s">
        <v>12</v>
      </c>
      <c r="C20" s="32">
        <v>548.75</v>
      </c>
      <c r="D20" s="32">
        <v>3708.2</v>
      </c>
      <c r="E20" s="32">
        <v>452</v>
      </c>
      <c r="F20" s="32">
        <v>807.78</v>
      </c>
      <c r="G20" s="32">
        <v>17658.3</v>
      </c>
      <c r="H20" s="32">
        <v>1459.25</v>
      </c>
      <c r="I20" s="32">
        <v>11373.099999999999</v>
      </c>
      <c r="J20" s="32">
        <v>4680.92</v>
      </c>
      <c r="K20" s="33">
        <v>40688.299999999996</v>
      </c>
    </row>
    <row r="21" spans="1:11" s="30" customFormat="1" ht="20.25">
      <c r="A21" s="34"/>
      <c r="B21" s="32" t="s">
        <v>13</v>
      </c>
      <c r="C21" s="32">
        <v>236.5</v>
      </c>
      <c r="D21" s="32">
        <v>3158</v>
      </c>
      <c r="E21" s="32">
        <v>95</v>
      </c>
      <c r="F21" s="32">
        <v>220.25</v>
      </c>
      <c r="G21" s="32">
        <v>10324.05</v>
      </c>
      <c r="H21" s="32">
        <v>118</v>
      </c>
      <c r="I21" s="32">
        <v>15953.63</v>
      </c>
      <c r="J21" s="32">
        <v>6212.7</v>
      </c>
      <c r="K21" s="33">
        <v>36318.13</v>
      </c>
    </row>
    <row r="22" spans="1:11" s="30" customFormat="1" ht="20.25">
      <c r="A22" s="34"/>
      <c r="B22" s="32" t="s">
        <v>14</v>
      </c>
      <c r="C22" s="32">
        <v>1.5</v>
      </c>
      <c r="D22" s="32">
        <v>332.25</v>
      </c>
      <c r="E22" s="32">
        <v>0</v>
      </c>
      <c r="F22" s="32">
        <v>0</v>
      </c>
      <c r="G22" s="32">
        <v>58.25</v>
      </c>
      <c r="H22" s="32">
        <v>49</v>
      </c>
      <c r="I22" s="32">
        <v>3</v>
      </c>
      <c r="J22" s="32">
        <v>100.05000000000001</v>
      </c>
      <c r="K22" s="33">
        <v>544.05</v>
      </c>
    </row>
    <row r="23" spans="1:11" s="30" customFormat="1" ht="20.25">
      <c r="A23" s="34"/>
      <c r="B23" s="32" t="s">
        <v>15</v>
      </c>
      <c r="C23" s="32">
        <v>56</v>
      </c>
      <c r="D23" s="32">
        <v>697</v>
      </c>
      <c r="E23" s="32">
        <v>8</v>
      </c>
      <c r="F23" s="32">
        <v>78.2</v>
      </c>
      <c r="G23" s="32">
        <v>4642.5</v>
      </c>
      <c r="H23" s="32">
        <v>34.5</v>
      </c>
      <c r="I23" s="32">
        <v>777.5</v>
      </c>
      <c r="J23" s="32">
        <v>69</v>
      </c>
      <c r="K23" s="33">
        <v>6362.7</v>
      </c>
    </row>
    <row r="24" spans="1:11" s="30" customFormat="1" ht="20.25">
      <c r="A24" s="34"/>
      <c r="B24" s="32" t="s">
        <v>16</v>
      </c>
      <c r="C24" s="32">
        <v>0</v>
      </c>
      <c r="D24" s="32">
        <v>3</v>
      </c>
      <c r="E24" s="32">
        <v>0</v>
      </c>
      <c r="F24" s="32">
        <v>2</v>
      </c>
      <c r="G24" s="32">
        <v>210</v>
      </c>
      <c r="H24" s="32">
        <v>0</v>
      </c>
      <c r="I24" s="32">
        <v>0</v>
      </c>
      <c r="J24" s="32">
        <v>3</v>
      </c>
      <c r="K24" s="33">
        <v>218</v>
      </c>
    </row>
    <row r="25" spans="1:11" s="30" customFormat="1" ht="20.25">
      <c r="A25" s="35"/>
      <c r="B25" s="40" t="s">
        <v>17</v>
      </c>
      <c r="C25" s="40">
        <v>28884.079999999998</v>
      </c>
      <c r="D25" s="40">
        <v>351988.16997945786</v>
      </c>
      <c r="E25" s="40">
        <v>5290.25</v>
      </c>
      <c r="F25" s="40">
        <v>17821.109999999997</v>
      </c>
      <c r="G25" s="40">
        <v>98137.06</v>
      </c>
      <c r="H25" s="40">
        <v>13059.709999952316</v>
      </c>
      <c r="I25" s="40">
        <v>53602.899999999994</v>
      </c>
      <c r="J25" s="40">
        <v>274255.05</v>
      </c>
      <c r="K25" s="36">
        <v>843038.3299794102</v>
      </c>
    </row>
    <row r="26" spans="1:11" s="30" customFormat="1" ht="20.25">
      <c r="A26" s="33" t="s">
        <v>18</v>
      </c>
      <c r="B26" s="39"/>
      <c r="C26" s="32"/>
      <c r="D26" s="32"/>
      <c r="E26" s="32"/>
      <c r="F26" s="32"/>
      <c r="G26" s="32"/>
      <c r="H26" s="32"/>
      <c r="I26" s="32"/>
      <c r="J26" s="32"/>
      <c r="K26" s="45"/>
    </row>
    <row r="27" spans="1:11" s="30" customFormat="1" ht="20.25">
      <c r="A27" s="34"/>
      <c r="B27" s="32" t="s">
        <v>19</v>
      </c>
      <c r="C27" s="32">
        <v>3076.33</v>
      </c>
      <c r="D27" s="32">
        <v>17838.439995613102</v>
      </c>
      <c r="E27" s="32">
        <v>601.25</v>
      </c>
      <c r="F27" s="32">
        <v>7289.17</v>
      </c>
      <c r="G27" s="32">
        <v>34851.1</v>
      </c>
      <c r="H27" s="32">
        <v>1023.75</v>
      </c>
      <c r="I27" s="32">
        <v>13558.91</v>
      </c>
      <c r="J27" s="32">
        <v>28906.73</v>
      </c>
      <c r="K27" s="33">
        <v>107145.6799956131</v>
      </c>
    </row>
    <row r="28" spans="1:11" s="30" customFormat="1" ht="20.25">
      <c r="A28" s="34"/>
      <c r="B28" s="32" t="s">
        <v>6</v>
      </c>
      <c r="C28" s="32">
        <v>3819.5</v>
      </c>
      <c r="D28" s="32">
        <v>10422.949975585938</v>
      </c>
      <c r="E28" s="32">
        <v>0</v>
      </c>
      <c r="F28" s="32">
        <v>2706</v>
      </c>
      <c r="G28" s="32">
        <v>3655.25</v>
      </c>
      <c r="H28" s="32">
        <v>88</v>
      </c>
      <c r="I28" s="32">
        <v>219</v>
      </c>
      <c r="J28" s="32">
        <v>18165.25</v>
      </c>
      <c r="K28" s="33">
        <v>39075.949975585936</v>
      </c>
    </row>
    <row r="29" spans="1:11" s="30" customFormat="1" ht="20.25">
      <c r="A29" s="34"/>
      <c r="B29" s="32" t="s">
        <v>20</v>
      </c>
      <c r="C29" s="32">
        <v>32.25</v>
      </c>
      <c r="D29" s="32">
        <v>185.5</v>
      </c>
      <c r="E29" s="32">
        <v>19</v>
      </c>
      <c r="F29" s="32">
        <v>153</v>
      </c>
      <c r="G29" s="32">
        <v>419.75</v>
      </c>
      <c r="H29" s="32">
        <v>5.5</v>
      </c>
      <c r="I29" s="32">
        <v>280</v>
      </c>
      <c r="J29" s="32">
        <v>502</v>
      </c>
      <c r="K29" s="33">
        <v>1597</v>
      </c>
    </row>
    <row r="30" spans="1:11" s="30" customFormat="1" ht="20.25">
      <c r="A30" s="34"/>
      <c r="B30" s="32" t="s">
        <v>8</v>
      </c>
      <c r="C30" s="32">
        <v>0</v>
      </c>
      <c r="D30" s="32">
        <v>0</v>
      </c>
      <c r="E30" s="32">
        <v>0</v>
      </c>
      <c r="F30" s="32">
        <v>0</v>
      </c>
      <c r="G30" s="32">
        <v>113.5</v>
      </c>
      <c r="H30" s="32">
        <v>0</v>
      </c>
      <c r="I30" s="32">
        <v>0</v>
      </c>
      <c r="J30" s="32">
        <v>10</v>
      </c>
      <c r="K30" s="33">
        <v>123.5</v>
      </c>
    </row>
    <row r="31" spans="1:11" s="30" customFormat="1" ht="20.25">
      <c r="A31" s="34"/>
      <c r="B31" s="32" t="s">
        <v>9</v>
      </c>
      <c r="C31" s="32">
        <v>0</v>
      </c>
      <c r="D31" s="32">
        <v>6</v>
      </c>
      <c r="E31" s="32">
        <v>78</v>
      </c>
      <c r="F31" s="32">
        <v>0</v>
      </c>
      <c r="G31" s="32">
        <v>18</v>
      </c>
      <c r="H31" s="32">
        <v>0</v>
      </c>
      <c r="I31" s="32">
        <v>0</v>
      </c>
      <c r="J31" s="32">
        <v>0</v>
      </c>
      <c r="K31" s="33">
        <v>102</v>
      </c>
    </row>
    <row r="32" spans="1:11" s="30" customFormat="1" ht="20.25">
      <c r="A32" s="34"/>
      <c r="B32" s="32" t="s">
        <v>10</v>
      </c>
      <c r="C32" s="32">
        <v>0</v>
      </c>
      <c r="D32" s="32">
        <v>170</v>
      </c>
      <c r="E32" s="32">
        <v>0</v>
      </c>
      <c r="F32" s="32">
        <v>52.5</v>
      </c>
      <c r="G32" s="32">
        <v>300</v>
      </c>
      <c r="H32" s="32">
        <v>0</v>
      </c>
      <c r="I32" s="32">
        <v>90</v>
      </c>
      <c r="J32" s="32">
        <v>1270.5</v>
      </c>
      <c r="K32" s="33">
        <v>1883</v>
      </c>
    </row>
    <row r="33" spans="1:11" s="30" customFormat="1" ht="20.25">
      <c r="A33" s="34"/>
      <c r="B33" s="32" t="s">
        <v>11</v>
      </c>
      <c r="C33" s="32">
        <v>0</v>
      </c>
      <c r="D33" s="32">
        <v>0.5</v>
      </c>
      <c r="E33" s="32">
        <v>0.5</v>
      </c>
      <c r="F33" s="32">
        <v>0</v>
      </c>
      <c r="G33" s="32">
        <v>0</v>
      </c>
      <c r="H33" s="32">
        <v>0</v>
      </c>
      <c r="I33" s="32">
        <v>11.43</v>
      </c>
      <c r="J33" s="32">
        <v>0.75</v>
      </c>
      <c r="K33" s="33">
        <v>13.18</v>
      </c>
    </row>
    <row r="34" spans="1:11" s="30" customFormat="1" ht="20.25">
      <c r="A34" s="34"/>
      <c r="B34" s="32" t="s">
        <v>12</v>
      </c>
      <c r="C34" s="32">
        <v>197.5</v>
      </c>
      <c r="D34" s="32">
        <v>487</v>
      </c>
      <c r="E34" s="32">
        <v>109</v>
      </c>
      <c r="F34" s="32">
        <v>251.75</v>
      </c>
      <c r="G34" s="32">
        <v>2049.25</v>
      </c>
      <c r="H34" s="32">
        <v>406</v>
      </c>
      <c r="I34" s="32">
        <v>1485.82</v>
      </c>
      <c r="J34" s="32">
        <v>5335.85</v>
      </c>
      <c r="K34" s="33">
        <v>10322.17</v>
      </c>
    </row>
    <row r="35" spans="1:11" s="30" customFormat="1" ht="20.25">
      <c r="A35" s="34"/>
      <c r="B35" s="32" t="s">
        <v>13</v>
      </c>
      <c r="C35" s="32">
        <v>8.75</v>
      </c>
      <c r="D35" s="32">
        <v>209.25</v>
      </c>
      <c r="E35" s="32">
        <v>0</v>
      </c>
      <c r="F35" s="32">
        <v>104.25</v>
      </c>
      <c r="G35" s="32">
        <v>869.5</v>
      </c>
      <c r="H35" s="32">
        <v>35</v>
      </c>
      <c r="I35" s="32">
        <v>2413</v>
      </c>
      <c r="J35" s="32">
        <v>2218.5</v>
      </c>
      <c r="K35" s="33">
        <v>5858.25</v>
      </c>
    </row>
    <row r="36" spans="1:11" s="30" customFormat="1" ht="20.25">
      <c r="A36" s="34"/>
      <c r="B36" s="32" t="s">
        <v>14</v>
      </c>
      <c r="C36" s="32">
        <v>0</v>
      </c>
      <c r="D36" s="32">
        <v>185.5</v>
      </c>
      <c r="E36" s="32">
        <v>0</v>
      </c>
      <c r="F36" s="32">
        <v>10</v>
      </c>
      <c r="G36" s="32">
        <v>0</v>
      </c>
      <c r="H36" s="32">
        <v>0</v>
      </c>
      <c r="I36" s="32">
        <v>0</v>
      </c>
      <c r="J36" s="32">
        <v>0</v>
      </c>
      <c r="K36" s="33">
        <v>195.5</v>
      </c>
    </row>
    <row r="37" spans="1:11" s="30" customFormat="1" ht="20.25">
      <c r="A37" s="34"/>
      <c r="B37" s="32" t="s">
        <v>15</v>
      </c>
      <c r="C37" s="32">
        <v>0</v>
      </c>
      <c r="D37" s="32">
        <v>83</v>
      </c>
      <c r="E37" s="32">
        <v>0</v>
      </c>
      <c r="F37" s="32">
        <v>20</v>
      </c>
      <c r="G37" s="32">
        <v>347.5</v>
      </c>
      <c r="H37" s="32">
        <v>0</v>
      </c>
      <c r="I37" s="32">
        <v>302.5</v>
      </c>
      <c r="J37" s="32">
        <v>181</v>
      </c>
      <c r="K37" s="33">
        <v>934</v>
      </c>
    </row>
    <row r="38" spans="1:11" s="30" customFormat="1" ht="20.25">
      <c r="A38" s="34"/>
      <c r="B38" s="32" t="s">
        <v>16</v>
      </c>
      <c r="C38" s="32">
        <v>3</v>
      </c>
      <c r="D38" s="32">
        <v>3</v>
      </c>
      <c r="E38" s="32">
        <v>0</v>
      </c>
      <c r="F38" s="32">
        <v>0</v>
      </c>
      <c r="G38" s="32">
        <v>3</v>
      </c>
      <c r="H38" s="32">
        <v>0</v>
      </c>
      <c r="I38" s="32">
        <v>0</v>
      </c>
      <c r="J38" s="32">
        <v>3</v>
      </c>
      <c r="K38" s="33">
        <v>12</v>
      </c>
    </row>
    <row r="39" spans="1:11" s="30" customFormat="1" ht="20.25">
      <c r="A39" s="35"/>
      <c r="B39" s="40" t="s">
        <v>17</v>
      </c>
      <c r="C39" s="40">
        <v>7137.33</v>
      </c>
      <c r="D39" s="40">
        <v>29591.139971199038</v>
      </c>
      <c r="E39" s="40">
        <v>807.75</v>
      </c>
      <c r="F39" s="40">
        <v>10586.67</v>
      </c>
      <c r="G39" s="40">
        <v>42626.85</v>
      </c>
      <c r="H39" s="40">
        <v>1558.25</v>
      </c>
      <c r="I39" s="40">
        <v>18360.66</v>
      </c>
      <c r="J39" s="40">
        <v>56593.579999999994</v>
      </c>
      <c r="K39" s="36">
        <v>167262.22997119903</v>
      </c>
    </row>
    <row r="40" spans="1:11" s="30" customFormat="1" ht="10.5" customHeight="1">
      <c r="A40" s="53"/>
      <c r="B40" s="54"/>
      <c r="C40" s="54"/>
      <c r="D40" s="54"/>
      <c r="E40" s="54"/>
      <c r="F40" s="54"/>
      <c r="G40" s="54"/>
      <c r="H40" s="54"/>
      <c r="I40" s="54"/>
      <c r="J40" s="54"/>
      <c r="K40" s="55"/>
    </row>
    <row r="41" spans="1:11" s="30" customFormat="1" ht="20.25">
      <c r="A41" s="36" t="s">
        <v>40</v>
      </c>
      <c r="B41" s="41"/>
      <c r="C41" s="36">
        <v>36021.409999999996</v>
      </c>
      <c r="D41" s="36">
        <v>381579.3099506569</v>
      </c>
      <c r="E41" s="36">
        <v>6098</v>
      </c>
      <c r="F41" s="36">
        <v>28407.78</v>
      </c>
      <c r="G41" s="36">
        <v>140763.91</v>
      </c>
      <c r="H41" s="36">
        <v>14617.959999952316</v>
      </c>
      <c r="I41" s="36">
        <v>71963.56</v>
      </c>
      <c r="J41" s="36">
        <v>330848.63</v>
      </c>
      <c r="K41" s="36">
        <v>1010300.5599506092</v>
      </c>
    </row>
    <row r="42" spans="1:11" s="30" customFormat="1" ht="12" customHeight="1">
      <c r="A42" s="56"/>
      <c r="B42" s="57"/>
      <c r="C42" s="56"/>
      <c r="D42" s="56"/>
      <c r="E42" s="56"/>
      <c r="F42" s="56"/>
      <c r="G42" s="56"/>
      <c r="H42" s="56"/>
      <c r="I42" s="56"/>
      <c r="J42" s="56"/>
      <c r="K42" s="56"/>
    </row>
    <row r="43" s="30" customFormat="1" ht="16.5">
      <c r="B43" s="42" t="s">
        <v>30</v>
      </c>
    </row>
    <row r="44" spans="2:11" ht="46.5" customHeight="1">
      <c r="B44" s="295"/>
      <c r="C44" s="295"/>
      <c r="D44" s="295"/>
      <c r="E44" s="295"/>
      <c r="F44" s="295"/>
      <c r="G44" s="295"/>
      <c r="H44" s="295"/>
      <c r="I44" s="295"/>
      <c r="J44" s="295"/>
      <c r="K44" s="295"/>
    </row>
    <row r="45" ht="18">
      <c r="B45" s="58"/>
    </row>
    <row r="46" ht="18">
      <c r="B46" s="58"/>
    </row>
    <row r="47" ht="18">
      <c r="B47" s="58"/>
    </row>
  </sheetData>
  <sheetProtection/>
  <mergeCells count="1">
    <mergeCell ref="B44:K44"/>
  </mergeCells>
  <printOptions/>
  <pageMargins left="0.1438888888888889" right="0.7" top="0.21125" bottom="0.75" header="0.3" footer="0.3"/>
  <pageSetup fitToHeight="1" fitToWidth="1" horizontalDpi="600" verticalDpi="600" orientation="portrait" scale="3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6"/>
  <sheetViews>
    <sheetView showGridLines="0" view="pageLayout" zoomScale="75" zoomScaleNormal="75" zoomScalePageLayoutView="75" workbookViewId="0" topLeftCell="D1">
      <selection activeCell="H10" sqref="H10"/>
    </sheetView>
  </sheetViews>
  <sheetFormatPr defaultColWidth="9.140625" defaultRowHeight="15"/>
  <cols>
    <col min="1" max="1" width="3.7109375" style="0" customWidth="1"/>
    <col min="2" max="2" width="41.7109375" style="0" customWidth="1"/>
    <col min="3" max="3" width="26.00390625" style="0" customWidth="1"/>
    <col min="4" max="4" width="20.421875" style="0" customWidth="1"/>
    <col min="5" max="5" width="25.421875" style="0" customWidth="1"/>
    <col min="6" max="6" width="20.421875" style="0" customWidth="1"/>
    <col min="7" max="7" width="26.8515625" style="0" customWidth="1"/>
    <col min="8" max="11" width="20.421875" style="0" customWidth="1"/>
  </cols>
  <sheetData>
    <row r="1" ht="15">
      <c r="A1" s="29"/>
    </row>
    <row r="2" ht="15">
      <c r="A2" s="29"/>
    </row>
    <row r="3" ht="15">
      <c r="A3" s="29"/>
    </row>
    <row r="4" ht="15">
      <c r="A4" s="29"/>
    </row>
    <row r="5" ht="15">
      <c r="A5" s="29"/>
    </row>
    <row r="6" ht="15">
      <c r="A6" s="29"/>
    </row>
    <row r="7" spans="1:11" ht="26.25">
      <c r="A7" s="29"/>
      <c r="B7" s="37" t="s">
        <v>29</v>
      </c>
      <c r="C7" s="43"/>
      <c r="D7" s="43"/>
      <c r="E7" s="43"/>
      <c r="F7" s="43"/>
      <c r="G7" s="43"/>
      <c r="H7" s="43"/>
      <c r="I7" s="43"/>
      <c r="J7" s="43"/>
      <c r="K7" s="43"/>
    </row>
    <row r="8" ht="15">
      <c r="A8" s="29"/>
    </row>
    <row r="9" spans="2:11" s="30" customFormat="1" ht="26.25">
      <c r="B9" s="37" t="s">
        <v>167</v>
      </c>
      <c r="C9" s="44"/>
      <c r="D9" s="44"/>
      <c r="E9" s="44"/>
      <c r="F9" s="44"/>
      <c r="G9" s="44"/>
      <c r="H9" s="44"/>
      <c r="I9" s="44"/>
      <c r="J9" s="44"/>
      <c r="K9" s="44"/>
    </row>
    <row r="10" spans="1:11" s="46" customFormat="1" ht="8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38</v>
      </c>
      <c r="D11" s="32">
        <v>1122</v>
      </c>
      <c r="E11" s="32">
        <v>28</v>
      </c>
      <c r="F11" s="32">
        <v>94</v>
      </c>
      <c r="G11" s="32">
        <v>346</v>
      </c>
      <c r="H11" s="32">
        <v>58</v>
      </c>
      <c r="I11" s="32">
        <v>137</v>
      </c>
      <c r="J11" s="32">
        <v>127</v>
      </c>
      <c r="K11" s="33">
        <v>1950</v>
      </c>
    </row>
    <row r="12" spans="1:11" s="30" customFormat="1" ht="20.25">
      <c r="A12" s="33" t="s">
        <v>0</v>
      </c>
      <c r="B12" s="39"/>
      <c r="C12" s="32"/>
      <c r="D12" s="32"/>
      <c r="E12" s="32"/>
      <c r="F12" s="32"/>
      <c r="G12" s="32"/>
      <c r="H12" s="32"/>
      <c r="I12" s="32"/>
      <c r="J12" s="32"/>
      <c r="K12" s="33"/>
    </row>
    <row r="13" spans="1:11" s="30" customFormat="1" ht="20.25">
      <c r="A13" s="34"/>
      <c r="B13" s="32" t="s">
        <v>19</v>
      </c>
      <c r="C13" s="32">
        <v>15753</v>
      </c>
      <c r="D13" s="32">
        <v>486156</v>
      </c>
      <c r="E13" s="32">
        <v>39950</v>
      </c>
      <c r="F13" s="32">
        <v>48291</v>
      </c>
      <c r="G13" s="32">
        <v>599535</v>
      </c>
      <c r="H13" s="32">
        <v>14237</v>
      </c>
      <c r="I13" s="32">
        <v>117109</v>
      </c>
      <c r="J13" s="32">
        <v>247350</v>
      </c>
      <c r="K13" s="33">
        <v>1568381</v>
      </c>
    </row>
    <row r="14" spans="1:11" s="30" customFormat="1" ht="20.25">
      <c r="A14" s="34"/>
      <c r="B14" s="32" t="s">
        <v>6</v>
      </c>
      <c r="C14" s="32">
        <v>18652</v>
      </c>
      <c r="D14" s="32">
        <v>2151099</v>
      </c>
      <c r="E14" s="32">
        <v>130</v>
      </c>
      <c r="F14" s="32">
        <v>49174</v>
      </c>
      <c r="G14" s="32">
        <v>6400</v>
      </c>
      <c r="H14" s="32">
        <v>26983</v>
      </c>
      <c r="I14" s="32">
        <v>6796</v>
      </c>
      <c r="J14" s="32">
        <v>2032816</v>
      </c>
      <c r="K14" s="33">
        <v>4292050</v>
      </c>
    </row>
    <row r="15" spans="1:11" s="30" customFormat="1" ht="20.25">
      <c r="A15" s="34"/>
      <c r="B15" s="32" t="s">
        <v>20</v>
      </c>
      <c r="C15" s="32">
        <v>9431</v>
      </c>
      <c r="D15" s="32">
        <v>11892</v>
      </c>
      <c r="E15" s="32">
        <v>6858</v>
      </c>
      <c r="F15" s="32">
        <v>3203</v>
      </c>
      <c r="G15" s="32">
        <v>15480</v>
      </c>
      <c r="H15" s="32">
        <v>393</v>
      </c>
      <c r="I15" s="32">
        <v>2999</v>
      </c>
      <c r="J15" s="32">
        <v>8462</v>
      </c>
      <c r="K15" s="33">
        <v>58718</v>
      </c>
    </row>
    <row r="16" spans="1:11" s="30" customFormat="1" ht="20.25">
      <c r="A16" s="34"/>
      <c r="B16" s="32" t="s">
        <v>8</v>
      </c>
      <c r="C16" s="32">
        <v>0</v>
      </c>
      <c r="D16" s="32">
        <v>48</v>
      </c>
      <c r="E16" s="32">
        <v>0</v>
      </c>
      <c r="F16" s="32">
        <v>0</v>
      </c>
      <c r="G16" s="32">
        <v>860</v>
      </c>
      <c r="H16" s="32">
        <v>0</v>
      </c>
      <c r="I16" s="32">
        <v>0</v>
      </c>
      <c r="J16" s="32">
        <v>0</v>
      </c>
      <c r="K16" s="33">
        <v>908</v>
      </c>
    </row>
    <row r="17" spans="1:11" s="30" customFormat="1" ht="20.25">
      <c r="A17" s="34"/>
      <c r="B17" s="32" t="s">
        <v>9</v>
      </c>
      <c r="C17" s="32">
        <v>51</v>
      </c>
      <c r="D17" s="32">
        <v>4420</v>
      </c>
      <c r="E17" s="32">
        <v>1623</v>
      </c>
      <c r="F17" s="32">
        <v>0</v>
      </c>
      <c r="G17" s="32">
        <v>70</v>
      </c>
      <c r="H17" s="32">
        <v>0</v>
      </c>
      <c r="I17" s="32">
        <v>0</v>
      </c>
      <c r="J17" s="32">
        <v>0</v>
      </c>
      <c r="K17" s="33">
        <v>6164</v>
      </c>
    </row>
    <row r="18" spans="1:11" s="30" customFormat="1" ht="20.25">
      <c r="A18" s="34"/>
      <c r="B18" s="32" t="s">
        <v>10</v>
      </c>
      <c r="C18" s="32">
        <v>4</v>
      </c>
      <c r="D18" s="32">
        <v>3170</v>
      </c>
      <c r="E18" s="32">
        <v>33</v>
      </c>
      <c r="F18" s="32">
        <v>126</v>
      </c>
      <c r="G18" s="32">
        <v>34145</v>
      </c>
      <c r="H18" s="32">
        <v>29</v>
      </c>
      <c r="I18" s="32">
        <v>5709</v>
      </c>
      <c r="J18" s="32">
        <v>979</v>
      </c>
      <c r="K18" s="33">
        <v>44195</v>
      </c>
    </row>
    <row r="19" spans="1:11" s="30" customFormat="1" ht="20.25">
      <c r="A19" s="34"/>
      <c r="B19" s="32" t="s">
        <v>11</v>
      </c>
      <c r="C19" s="32">
        <v>20</v>
      </c>
      <c r="D19" s="32">
        <v>12350</v>
      </c>
      <c r="E19" s="32">
        <v>0</v>
      </c>
      <c r="F19" s="32">
        <v>364</v>
      </c>
      <c r="G19" s="32">
        <v>7748</v>
      </c>
      <c r="H19" s="32">
        <v>0</v>
      </c>
      <c r="I19" s="32">
        <v>123016</v>
      </c>
      <c r="J19" s="32">
        <v>99</v>
      </c>
      <c r="K19" s="33">
        <v>143597</v>
      </c>
    </row>
    <row r="20" spans="1:11" s="30" customFormat="1" ht="20.25">
      <c r="A20" s="34"/>
      <c r="B20" s="32" t="s">
        <v>12</v>
      </c>
      <c r="C20" s="32">
        <v>14498</v>
      </c>
      <c r="D20" s="32">
        <v>170901</v>
      </c>
      <c r="E20" s="32">
        <v>58821</v>
      </c>
      <c r="F20" s="32">
        <v>54739</v>
      </c>
      <c r="G20" s="32">
        <v>816651</v>
      </c>
      <c r="H20" s="32">
        <v>44549</v>
      </c>
      <c r="I20" s="32">
        <v>2110377</v>
      </c>
      <c r="J20" s="32">
        <v>108270</v>
      </c>
      <c r="K20" s="33">
        <v>3378806</v>
      </c>
    </row>
    <row r="21" spans="1:11" s="30" customFormat="1" ht="20.25">
      <c r="A21" s="34"/>
      <c r="B21" s="32" t="s">
        <v>13</v>
      </c>
      <c r="C21" s="32">
        <v>3380</v>
      </c>
      <c r="D21" s="32">
        <v>40737</v>
      </c>
      <c r="E21" s="32">
        <v>10532</v>
      </c>
      <c r="F21" s="32">
        <v>2480</v>
      </c>
      <c r="G21" s="32">
        <v>245833</v>
      </c>
      <c r="H21" s="32">
        <v>114</v>
      </c>
      <c r="I21" s="32">
        <v>947293</v>
      </c>
      <c r="J21" s="32">
        <v>24510</v>
      </c>
      <c r="K21" s="33">
        <v>1274879</v>
      </c>
    </row>
    <row r="22" spans="1:11" s="30" customFormat="1" ht="20.25">
      <c r="A22" s="34"/>
      <c r="B22" s="32" t="s">
        <v>14</v>
      </c>
      <c r="C22" s="32">
        <v>1</v>
      </c>
      <c r="D22" s="32">
        <v>1924</v>
      </c>
      <c r="E22" s="32">
        <v>0</v>
      </c>
      <c r="F22" s="32">
        <v>0</v>
      </c>
      <c r="G22" s="32">
        <v>379</v>
      </c>
      <c r="H22" s="32">
        <v>37</v>
      </c>
      <c r="I22" s="32">
        <v>163</v>
      </c>
      <c r="J22" s="32">
        <v>483</v>
      </c>
      <c r="K22" s="33">
        <v>2987</v>
      </c>
    </row>
    <row r="23" spans="1:11" s="30" customFormat="1" ht="20.25">
      <c r="A23" s="34"/>
      <c r="B23" s="32" t="s">
        <v>15</v>
      </c>
      <c r="C23" s="32">
        <v>1239</v>
      </c>
      <c r="D23" s="32">
        <v>61139</v>
      </c>
      <c r="E23" s="32">
        <v>394</v>
      </c>
      <c r="F23" s="32">
        <v>4303</v>
      </c>
      <c r="G23" s="32">
        <v>839292</v>
      </c>
      <c r="H23" s="32">
        <v>118</v>
      </c>
      <c r="I23" s="32">
        <v>64775</v>
      </c>
      <c r="J23" s="32">
        <v>786</v>
      </c>
      <c r="K23" s="33">
        <v>972046</v>
      </c>
    </row>
    <row r="24" spans="1:11" s="30" customFormat="1" ht="20.25">
      <c r="A24" s="34"/>
      <c r="B24" s="32" t="s">
        <v>16</v>
      </c>
      <c r="C24" s="32">
        <v>0</v>
      </c>
      <c r="D24" s="32">
        <v>230</v>
      </c>
      <c r="E24" s="32">
        <v>0</v>
      </c>
      <c r="F24" s="32">
        <v>9</v>
      </c>
      <c r="G24" s="32">
        <v>36496</v>
      </c>
      <c r="H24" s="32">
        <v>0</v>
      </c>
      <c r="I24" s="32">
        <v>0</v>
      </c>
      <c r="J24" s="32">
        <v>14</v>
      </c>
      <c r="K24" s="33">
        <v>36749</v>
      </c>
    </row>
    <row r="25" spans="1:15" s="30" customFormat="1" ht="20.25">
      <c r="A25" s="35"/>
      <c r="B25" s="40" t="s">
        <v>17</v>
      </c>
      <c r="C25" s="40">
        <v>63029</v>
      </c>
      <c r="D25" s="40">
        <v>2944066</v>
      </c>
      <c r="E25" s="40">
        <v>118341</v>
      </c>
      <c r="F25" s="40">
        <v>162689</v>
      </c>
      <c r="G25" s="40">
        <v>2602889</v>
      </c>
      <c r="H25" s="40">
        <v>86460</v>
      </c>
      <c r="I25" s="40">
        <v>3378237</v>
      </c>
      <c r="J25" s="40">
        <v>2423769</v>
      </c>
      <c r="K25" s="36">
        <v>11779480</v>
      </c>
      <c r="L25" s="47"/>
      <c r="M25" s="47"/>
      <c r="N25" s="47"/>
      <c r="O25" s="47"/>
    </row>
    <row r="26" spans="1:11" s="30" customFormat="1" ht="20.25">
      <c r="A26" s="33" t="s">
        <v>18</v>
      </c>
      <c r="B26" s="39"/>
      <c r="C26" s="32"/>
      <c r="D26" s="32"/>
      <c r="E26" s="32"/>
      <c r="F26" s="32"/>
      <c r="G26" s="32"/>
      <c r="H26" s="32"/>
      <c r="I26" s="32"/>
      <c r="J26" s="32"/>
      <c r="K26" s="45"/>
    </row>
    <row r="27" spans="1:11" s="30" customFormat="1" ht="20.25">
      <c r="A27" s="34"/>
      <c r="B27" s="32" t="s">
        <v>19</v>
      </c>
      <c r="C27" s="32">
        <v>1823</v>
      </c>
      <c r="D27" s="32">
        <v>68941</v>
      </c>
      <c r="E27" s="32">
        <v>1877</v>
      </c>
      <c r="F27" s="32">
        <v>27783</v>
      </c>
      <c r="G27" s="32">
        <v>179874</v>
      </c>
      <c r="H27" s="32">
        <v>5103</v>
      </c>
      <c r="I27" s="32">
        <v>68556</v>
      </c>
      <c r="J27" s="32">
        <v>117059</v>
      </c>
      <c r="K27" s="33">
        <v>471016</v>
      </c>
    </row>
    <row r="28" spans="1:11" s="30" customFormat="1" ht="20.25">
      <c r="A28" s="34"/>
      <c r="B28" s="32" t="s">
        <v>6</v>
      </c>
      <c r="C28" s="32">
        <v>42318</v>
      </c>
      <c r="D28" s="32">
        <v>91301</v>
      </c>
      <c r="E28" s="32">
        <v>0</v>
      </c>
      <c r="F28" s="32">
        <v>13239</v>
      </c>
      <c r="G28" s="32">
        <v>15388</v>
      </c>
      <c r="H28" s="32">
        <v>754</v>
      </c>
      <c r="I28" s="32">
        <v>11388</v>
      </c>
      <c r="J28" s="32">
        <v>135093</v>
      </c>
      <c r="K28" s="33">
        <v>309481</v>
      </c>
    </row>
    <row r="29" spans="1:11" s="30" customFormat="1" ht="20.25">
      <c r="A29" s="34"/>
      <c r="B29" s="32" t="s">
        <v>20</v>
      </c>
      <c r="C29" s="32">
        <v>72</v>
      </c>
      <c r="D29" s="32">
        <v>1026</v>
      </c>
      <c r="E29" s="32">
        <v>352</v>
      </c>
      <c r="F29" s="32">
        <v>742</v>
      </c>
      <c r="G29" s="32">
        <v>15165</v>
      </c>
      <c r="H29" s="32">
        <v>177</v>
      </c>
      <c r="I29" s="32">
        <v>2802</v>
      </c>
      <c r="J29" s="32">
        <v>4973</v>
      </c>
      <c r="K29" s="33">
        <v>25309</v>
      </c>
    </row>
    <row r="30" spans="1:11" s="30" customFormat="1" ht="20.25">
      <c r="A30" s="34"/>
      <c r="B30" s="32" t="s">
        <v>8</v>
      </c>
      <c r="C30" s="32">
        <v>0</v>
      </c>
      <c r="D30" s="32">
        <v>0</v>
      </c>
      <c r="E30" s="32">
        <v>0</v>
      </c>
      <c r="F30" s="32">
        <v>0</v>
      </c>
      <c r="G30" s="32">
        <v>677</v>
      </c>
      <c r="H30" s="32">
        <v>0</v>
      </c>
      <c r="I30" s="32">
        <v>0</v>
      </c>
      <c r="J30" s="32">
        <v>389</v>
      </c>
      <c r="K30" s="33">
        <v>1066</v>
      </c>
    </row>
    <row r="31" spans="1:11" s="30" customFormat="1" ht="20.25">
      <c r="A31" s="34"/>
      <c r="B31" s="32" t="s">
        <v>9</v>
      </c>
      <c r="C31" s="32">
        <v>0</v>
      </c>
      <c r="D31" s="32">
        <v>51</v>
      </c>
      <c r="E31" s="32">
        <v>237</v>
      </c>
      <c r="F31" s="32">
        <v>0</v>
      </c>
      <c r="G31" s="32">
        <v>44</v>
      </c>
      <c r="H31" s="32">
        <v>0</v>
      </c>
      <c r="I31" s="32">
        <v>0</v>
      </c>
      <c r="J31" s="32">
        <v>0</v>
      </c>
      <c r="K31" s="33">
        <v>332</v>
      </c>
    </row>
    <row r="32" spans="1:11" s="30" customFormat="1" ht="20.25">
      <c r="A32" s="34"/>
      <c r="B32" s="32" t="s">
        <v>10</v>
      </c>
      <c r="C32" s="32">
        <v>0</v>
      </c>
      <c r="D32" s="32">
        <v>68</v>
      </c>
      <c r="E32" s="32">
        <v>0</v>
      </c>
      <c r="F32" s="32">
        <v>99</v>
      </c>
      <c r="G32" s="32">
        <v>10755</v>
      </c>
      <c r="H32" s="32">
        <v>0</v>
      </c>
      <c r="I32" s="32">
        <v>1088</v>
      </c>
      <c r="J32" s="32">
        <v>9630</v>
      </c>
      <c r="K32" s="33">
        <v>21640</v>
      </c>
    </row>
    <row r="33" spans="1:11" s="30" customFormat="1" ht="20.25">
      <c r="A33" s="34"/>
      <c r="B33" s="32" t="s">
        <v>11</v>
      </c>
      <c r="C33" s="32">
        <v>0</v>
      </c>
      <c r="D33" s="32">
        <v>0</v>
      </c>
      <c r="E33" s="32">
        <v>1471</v>
      </c>
      <c r="F33" s="32">
        <v>0</v>
      </c>
      <c r="G33" s="32">
        <v>0</v>
      </c>
      <c r="H33" s="32">
        <v>0</v>
      </c>
      <c r="I33" s="32">
        <v>385</v>
      </c>
      <c r="J33" s="32">
        <v>1807</v>
      </c>
      <c r="K33" s="33">
        <v>3663</v>
      </c>
    </row>
    <row r="34" spans="1:11" s="30" customFormat="1" ht="20.25">
      <c r="A34" s="34"/>
      <c r="B34" s="32" t="s">
        <v>12</v>
      </c>
      <c r="C34" s="32">
        <v>381</v>
      </c>
      <c r="D34" s="32">
        <v>10958</v>
      </c>
      <c r="E34" s="32">
        <v>2871</v>
      </c>
      <c r="F34" s="32">
        <v>59532</v>
      </c>
      <c r="G34" s="32">
        <v>70060</v>
      </c>
      <c r="H34" s="32">
        <v>3660</v>
      </c>
      <c r="I34" s="32">
        <v>123464</v>
      </c>
      <c r="J34" s="32">
        <v>637697</v>
      </c>
      <c r="K34" s="33">
        <v>908623</v>
      </c>
    </row>
    <row r="35" spans="1:11" s="30" customFormat="1" ht="20.25">
      <c r="A35" s="34"/>
      <c r="B35" s="32" t="s">
        <v>13</v>
      </c>
      <c r="C35" s="32">
        <v>8</v>
      </c>
      <c r="D35" s="32">
        <v>3316</v>
      </c>
      <c r="E35" s="32">
        <v>0</v>
      </c>
      <c r="F35" s="32">
        <v>1023</v>
      </c>
      <c r="G35" s="32">
        <v>3320</v>
      </c>
      <c r="H35" s="32">
        <v>249</v>
      </c>
      <c r="I35" s="32">
        <v>30360</v>
      </c>
      <c r="J35" s="32">
        <v>17984</v>
      </c>
      <c r="K35" s="33">
        <v>56260</v>
      </c>
    </row>
    <row r="36" spans="1:11" s="30" customFormat="1" ht="20.25">
      <c r="A36" s="34"/>
      <c r="B36" s="32" t="s">
        <v>14</v>
      </c>
      <c r="C36" s="32">
        <v>0</v>
      </c>
      <c r="D36" s="32">
        <v>254</v>
      </c>
      <c r="E36" s="32">
        <v>0</v>
      </c>
      <c r="F36" s="32">
        <v>485</v>
      </c>
      <c r="G36" s="32">
        <v>0</v>
      </c>
      <c r="H36" s="32">
        <v>0</v>
      </c>
      <c r="I36" s="32">
        <v>0</v>
      </c>
      <c r="J36" s="32">
        <v>0</v>
      </c>
      <c r="K36" s="33">
        <v>739</v>
      </c>
    </row>
    <row r="37" spans="1:11" s="30" customFormat="1" ht="20.25">
      <c r="A37" s="34"/>
      <c r="B37" s="32" t="s">
        <v>15</v>
      </c>
      <c r="C37" s="32">
        <v>0</v>
      </c>
      <c r="D37" s="32">
        <v>403</v>
      </c>
      <c r="E37" s="32">
        <v>0</v>
      </c>
      <c r="F37" s="32">
        <v>66</v>
      </c>
      <c r="G37" s="32">
        <v>8146</v>
      </c>
      <c r="H37" s="32">
        <v>0</v>
      </c>
      <c r="I37" s="32">
        <v>176236</v>
      </c>
      <c r="J37" s="32">
        <v>1879</v>
      </c>
      <c r="K37" s="33">
        <v>186730</v>
      </c>
    </row>
    <row r="38" spans="1:11" s="30" customFormat="1" ht="20.25">
      <c r="A38" s="34"/>
      <c r="B38" s="32" t="s">
        <v>16</v>
      </c>
      <c r="C38" s="32">
        <v>0</v>
      </c>
      <c r="D38" s="32">
        <v>301</v>
      </c>
      <c r="E38" s="32">
        <v>0</v>
      </c>
      <c r="F38" s="32">
        <v>0</v>
      </c>
      <c r="G38" s="32">
        <v>19</v>
      </c>
      <c r="H38" s="32">
        <v>0</v>
      </c>
      <c r="I38" s="32">
        <v>0</v>
      </c>
      <c r="J38" s="32">
        <v>237</v>
      </c>
      <c r="K38" s="33">
        <v>557</v>
      </c>
    </row>
    <row r="39" spans="1:15" s="30" customFormat="1" ht="20.25">
      <c r="A39" s="48"/>
      <c r="B39" s="49" t="s">
        <v>17</v>
      </c>
      <c r="C39" s="49">
        <v>44602</v>
      </c>
      <c r="D39" s="49">
        <v>176619</v>
      </c>
      <c r="E39" s="49">
        <v>6808</v>
      </c>
      <c r="F39" s="49">
        <v>102969</v>
      </c>
      <c r="G39" s="49">
        <v>303448</v>
      </c>
      <c r="H39" s="49">
        <v>9943</v>
      </c>
      <c r="I39" s="49">
        <v>414279</v>
      </c>
      <c r="J39" s="49">
        <v>926748</v>
      </c>
      <c r="K39" s="50">
        <v>1985416</v>
      </c>
      <c r="L39" s="47"/>
      <c r="M39" s="47"/>
      <c r="N39" s="47"/>
      <c r="O39" s="47"/>
    </row>
    <row r="40" spans="1:15" s="30" customFormat="1" ht="12" customHeight="1">
      <c r="A40" s="35"/>
      <c r="B40" s="40"/>
      <c r="C40" s="40"/>
      <c r="D40" s="40"/>
      <c r="E40" s="40"/>
      <c r="F40" s="40"/>
      <c r="G40" s="40"/>
      <c r="H40" s="40"/>
      <c r="I40" s="40"/>
      <c r="J40" s="40"/>
      <c r="K40" s="36"/>
      <c r="L40" s="47"/>
      <c r="M40" s="47"/>
      <c r="N40" s="47"/>
      <c r="O40" s="47"/>
    </row>
    <row r="41" spans="1:15" s="30" customFormat="1" ht="20.25">
      <c r="A41" s="36" t="s">
        <v>40</v>
      </c>
      <c r="B41" s="41"/>
      <c r="C41" s="36">
        <v>107631</v>
      </c>
      <c r="D41" s="36">
        <v>3120685</v>
      </c>
      <c r="E41" s="36">
        <v>125149</v>
      </c>
      <c r="F41" s="36">
        <v>265658</v>
      </c>
      <c r="G41" s="36">
        <v>2906337</v>
      </c>
      <c r="H41" s="36">
        <v>96403</v>
      </c>
      <c r="I41" s="36">
        <v>3792516</v>
      </c>
      <c r="J41" s="36">
        <v>3350517</v>
      </c>
      <c r="K41" s="36">
        <v>13764896</v>
      </c>
      <c r="L41" s="47"/>
      <c r="M41" s="47"/>
      <c r="N41" s="47"/>
      <c r="O41" s="47"/>
    </row>
    <row r="42" spans="1:11" s="30" customFormat="1" ht="9" customHeight="1">
      <c r="A42" s="51"/>
      <c r="B42" s="51"/>
      <c r="C42" s="51"/>
      <c r="D42" s="51"/>
      <c r="E42" s="51"/>
      <c r="F42" s="51"/>
      <c r="G42" s="51"/>
      <c r="H42" s="51"/>
      <c r="I42" s="51"/>
      <c r="J42" s="51"/>
      <c r="K42" s="51"/>
    </row>
    <row r="43" spans="1:2" s="30" customFormat="1" ht="15.75" customHeight="1">
      <c r="A43" s="51"/>
      <c r="B43" s="42" t="s">
        <v>30</v>
      </c>
    </row>
    <row r="44" spans="1:11" ht="45" customHeight="1">
      <c r="A44" s="52"/>
      <c r="B44" s="296"/>
      <c r="C44" s="296"/>
      <c r="D44" s="296"/>
      <c r="E44" s="296"/>
      <c r="F44" s="296"/>
      <c r="G44" s="296"/>
      <c r="H44" s="296"/>
      <c r="I44" s="296"/>
      <c r="J44" s="296"/>
      <c r="K44" s="296"/>
    </row>
    <row r="45" spans="1:11" ht="16.5">
      <c r="A45" s="52"/>
      <c r="B45" s="42"/>
      <c r="C45" s="30"/>
      <c r="D45" s="30"/>
      <c r="E45" s="30"/>
      <c r="F45" s="30"/>
      <c r="G45" s="30"/>
      <c r="H45" s="30"/>
      <c r="I45" s="30"/>
      <c r="J45" s="30"/>
      <c r="K45" s="30"/>
    </row>
    <row r="46" spans="1:11" ht="18">
      <c r="A46" s="52"/>
      <c r="B46" s="297"/>
      <c r="C46" s="297"/>
      <c r="D46" s="297"/>
      <c r="E46" s="297"/>
      <c r="F46" s="297"/>
      <c r="G46" s="297"/>
      <c r="H46" s="297"/>
      <c r="I46" s="297"/>
      <c r="J46" s="297"/>
      <c r="K46" s="297"/>
    </row>
  </sheetData>
  <sheetProtection/>
  <mergeCells count="2">
    <mergeCell ref="B44:K44"/>
    <mergeCell ref="B46:K46"/>
  </mergeCells>
  <printOptions/>
  <pageMargins left="0.25" right="0.25" top="0.345" bottom="0.75" header="0.3" footer="0.3"/>
  <pageSetup fitToHeight="1" fitToWidth="1" horizontalDpi="600" verticalDpi="600" orientation="landscape"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4"/>
  <sheetViews>
    <sheetView showGridLines="0" view="pageLayout" zoomScale="75" zoomScaleNormal="75" zoomScalePageLayoutView="75" workbookViewId="0" topLeftCell="A10">
      <selection activeCell="H10" sqref="H10"/>
    </sheetView>
  </sheetViews>
  <sheetFormatPr defaultColWidth="9.140625" defaultRowHeight="15"/>
  <cols>
    <col min="1" max="1" width="3.00390625" style="0" customWidth="1"/>
    <col min="2" max="2" width="43.140625" style="0" customWidth="1"/>
    <col min="3" max="3" width="25.421875" style="0" customWidth="1"/>
    <col min="4" max="4" width="20.421875" style="0" customWidth="1"/>
    <col min="5" max="5" width="25.7109375" style="0" customWidth="1"/>
    <col min="6" max="6" width="20.421875" style="0" customWidth="1"/>
    <col min="7" max="7" width="26.00390625" style="0" customWidth="1"/>
    <col min="8" max="11" width="20.421875" style="0" customWidth="1"/>
  </cols>
  <sheetData>
    <row r="1" ht="15">
      <c r="A1" s="29"/>
    </row>
    <row r="2" ht="15">
      <c r="A2" s="29"/>
    </row>
    <row r="3" ht="15">
      <c r="A3" s="29"/>
    </row>
    <row r="4" ht="15">
      <c r="A4" s="29"/>
    </row>
    <row r="5" ht="15">
      <c r="A5" s="29"/>
    </row>
    <row r="6" ht="46.5" customHeight="1">
      <c r="A6" s="29"/>
    </row>
    <row r="7" spans="1:11" ht="30" customHeight="1">
      <c r="A7" s="29"/>
      <c r="B7" s="37" t="s">
        <v>29</v>
      </c>
      <c r="C7" s="43"/>
      <c r="D7" s="43"/>
      <c r="E7" s="43"/>
      <c r="F7" s="43"/>
      <c r="G7" s="43"/>
      <c r="H7" s="43"/>
      <c r="I7" s="43"/>
      <c r="J7" s="43"/>
      <c r="K7" s="43"/>
    </row>
    <row r="8" ht="15">
      <c r="A8" s="29"/>
    </row>
    <row r="9" spans="2:11" s="30" customFormat="1" ht="26.25">
      <c r="B9" s="37" t="s">
        <v>168</v>
      </c>
      <c r="C9" s="44"/>
      <c r="D9" s="44"/>
      <c r="E9" s="44"/>
      <c r="F9" s="44"/>
      <c r="G9" s="44"/>
      <c r="H9" s="44"/>
      <c r="I9" s="44"/>
      <c r="J9" s="44"/>
      <c r="K9" s="44"/>
    </row>
    <row r="10" spans="1:11" s="46" customFormat="1" ht="99" customHeight="1">
      <c r="A10" s="31"/>
      <c r="B10" s="31" t="s">
        <v>32</v>
      </c>
      <c r="C10" s="31" t="s">
        <v>33</v>
      </c>
      <c r="D10" s="31" t="s">
        <v>34</v>
      </c>
      <c r="E10" s="31" t="s">
        <v>35</v>
      </c>
      <c r="F10" s="31" t="s">
        <v>36</v>
      </c>
      <c r="G10" s="31" t="s">
        <v>37</v>
      </c>
      <c r="H10" s="31" t="s">
        <v>103</v>
      </c>
      <c r="I10" s="31" t="s">
        <v>38</v>
      </c>
      <c r="J10" s="31" t="s">
        <v>39</v>
      </c>
      <c r="K10" s="31" t="s">
        <v>40</v>
      </c>
    </row>
    <row r="11" spans="1:11" s="30" customFormat="1" ht="20.25">
      <c r="A11" s="32"/>
      <c r="B11" s="38" t="s">
        <v>41</v>
      </c>
      <c r="C11" s="32">
        <v>38</v>
      </c>
      <c r="D11" s="32">
        <v>1122</v>
      </c>
      <c r="E11" s="32">
        <v>28</v>
      </c>
      <c r="F11" s="32">
        <v>94</v>
      </c>
      <c r="G11" s="32">
        <v>346</v>
      </c>
      <c r="H11" s="32">
        <v>58</v>
      </c>
      <c r="I11" s="32">
        <v>137</v>
      </c>
      <c r="J11" s="32">
        <v>127</v>
      </c>
      <c r="K11" s="33">
        <v>1950</v>
      </c>
    </row>
    <row r="12" spans="1:11" s="30" customFormat="1" ht="20.25">
      <c r="A12" s="33" t="s">
        <v>0</v>
      </c>
      <c r="B12" s="39"/>
      <c r="C12" s="32"/>
      <c r="D12" s="32"/>
      <c r="E12" s="32"/>
      <c r="F12" s="32"/>
      <c r="G12" s="32"/>
      <c r="H12" s="32"/>
      <c r="I12" s="32"/>
      <c r="J12" s="32"/>
      <c r="K12" s="33"/>
    </row>
    <row r="13" spans="1:11" s="30" customFormat="1" ht="20.25">
      <c r="A13" s="34"/>
      <c r="B13" s="32" t="s">
        <v>19</v>
      </c>
      <c r="C13" s="32">
        <v>45328</v>
      </c>
      <c r="D13" s="32">
        <v>416440</v>
      </c>
      <c r="E13" s="32">
        <v>8659</v>
      </c>
      <c r="F13" s="32">
        <v>83457</v>
      </c>
      <c r="G13" s="32">
        <v>299610</v>
      </c>
      <c r="H13" s="32">
        <v>27078</v>
      </c>
      <c r="I13" s="32">
        <v>84432</v>
      </c>
      <c r="J13" s="32">
        <v>222686</v>
      </c>
      <c r="K13" s="33">
        <v>1187690</v>
      </c>
    </row>
    <row r="14" spans="1:11" s="30" customFormat="1" ht="20.25">
      <c r="A14" s="34"/>
      <c r="B14" s="32" t="s">
        <v>6</v>
      </c>
      <c r="C14" s="32">
        <v>22477</v>
      </c>
      <c r="D14" s="32">
        <v>1323541</v>
      </c>
      <c r="E14" s="32">
        <v>4</v>
      </c>
      <c r="F14" s="32">
        <v>29084</v>
      </c>
      <c r="G14" s="32">
        <v>5810</v>
      </c>
      <c r="H14" s="32">
        <v>5437</v>
      </c>
      <c r="I14" s="32">
        <v>1811</v>
      </c>
      <c r="J14" s="32">
        <v>852462</v>
      </c>
      <c r="K14" s="33">
        <v>2240626</v>
      </c>
    </row>
    <row r="15" spans="1:11" s="30" customFormat="1" ht="20.25">
      <c r="A15" s="34"/>
      <c r="B15" s="32" t="s">
        <v>20</v>
      </c>
      <c r="C15" s="32">
        <v>43599</v>
      </c>
      <c r="D15" s="32">
        <v>6106</v>
      </c>
      <c r="E15" s="32">
        <v>1914</v>
      </c>
      <c r="F15" s="32">
        <v>27427</v>
      </c>
      <c r="G15" s="32">
        <v>16607</v>
      </c>
      <c r="H15" s="32">
        <v>3951</v>
      </c>
      <c r="I15" s="32">
        <v>11626</v>
      </c>
      <c r="J15" s="32">
        <v>8691</v>
      </c>
      <c r="K15" s="33">
        <v>119921</v>
      </c>
    </row>
    <row r="16" spans="1:11" s="30" customFormat="1" ht="20.25">
      <c r="A16" s="34"/>
      <c r="B16" s="32" t="s">
        <v>8</v>
      </c>
      <c r="C16" s="32">
        <v>0</v>
      </c>
      <c r="D16" s="32">
        <v>6</v>
      </c>
      <c r="E16" s="32">
        <v>0</v>
      </c>
      <c r="F16" s="32">
        <v>0</v>
      </c>
      <c r="G16" s="32">
        <v>1</v>
      </c>
      <c r="H16" s="32">
        <v>0</v>
      </c>
      <c r="I16" s="32">
        <v>0</v>
      </c>
      <c r="J16" s="32">
        <v>0</v>
      </c>
      <c r="K16" s="33">
        <v>7</v>
      </c>
    </row>
    <row r="17" spans="1:11" s="30" customFormat="1" ht="20.25">
      <c r="A17" s="34"/>
      <c r="B17" s="32" t="s">
        <v>9</v>
      </c>
      <c r="C17" s="32">
        <v>0</v>
      </c>
      <c r="D17" s="32">
        <v>2541</v>
      </c>
      <c r="E17" s="32">
        <v>157</v>
      </c>
      <c r="F17" s="32">
        <v>0</v>
      </c>
      <c r="G17" s="32">
        <v>136</v>
      </c>
      <c r="H17" s="32">
        <v>0</v>
      </c>
      <c r="I17" s="32">
        <v>0</v>
      </c>
      <c r="J17" s="32">
        <v>0</v>
      </c>
      <c r="K17" s="33">
        <v>2834</v>
      </c>
    </row>
    <row r="18" spans="1:11" s="30" customFormat="1" ht="20.25">
      <c r="A18" s="34"/>
      <c r="B18" s="32" t="s">
        <v>10</v>
      </c>
      <c r="C18" s="32">
        <v>33</v>
      </c>
      <c r="D18" s="32">
        <v>891</v>
      </c>
      <c r="E18" s="32">
        <v>0</v>
      </c>
      <c r="F18" s="32">
        <v>457</v>
      </c>
      <c r="G18" s="32">
        <v>1279</v>
      </c>
      <c r="H18" s="32">
        <v>444</v>
      </c>
      <c r="I18" s="32">
        <v>3577</v>
      </c>
      <c r="J18" s="32">
        <v>1156</v>
      </c>
      <c r="K18" s="33">
        <v>7837</v>
      </c>
    </row>
    <row r="19" spans="1:11" s="30" customFormat="1" ht="20.25">
      <c r="A19" s="34"/>
      <c r="B19" s="32" t="s">
        <v>11</v>
      </c>
      <c r="C19" s="32">
        <v>0</v>
      </c>
      <c r="D19" s="32">
        <v>1993</v>
      </c>
      <c r="E19" s="32">
        <v>0</v>
      </c>
      <c r="F19" s="32">
        <v>436</v>
      </c>
      <c r="G19" s="32">
        <v>23</v>
      </c>
      <c r="H19" s="32">
        <v>0</v>
      </c>
      <c r="I19" s="32">
        <v>13216</v>
      </c>
      <c r="J19" s="32">
        <v>22</v>
      </c>
      <c r="K19" s="33">
        <v>15690</v>
      </c>
    </row>
    <row r="20" spans="1:11" s="30" customFormat="1" ht="20.25">
      <c r="A20" s="34"/>
      <c r="B20" s="32" t="s">
        <v>12</v>
      </c>
      <c r="C20" s="32">
        <v>197133</v>
      </c>
      <c r="D20" s="32">
        <v>130678</v>
      </c>
      <c r="E20" s="32">
        <v>3487</v>
      </c>
      <c r="F20" s="32">
        <v>817044</v>
      </c>
      <c r="G20" s="32">
        <v>943007</v>
      </c>
      <c r="H20" s="32">
        <v>133158</v>
      </c>
      <c r="I20" s="32">
        <v>2787653</v>
      </c>
      <c r="J20" s="32">
        <v>117965</v>
      </c>
      <c r="K20" s="33">
        <v>5130125</v>
      </c>
    </row>
    <row r="21" spans="1:11" s="30" customFormat="1" ht="20.25">
      <c r="A21" s="34"/>
      <c r="B21" s="32" t="s">
        <v>13</v>
      </c>
      <c r="C21" s="32">
        <v>29121</v>
      </c>
      <c r="D21" s="32">
        <v>30035</v>
      </c>
      <c r="E21" s="32">
        <v>183</v>
      </c>
      <c r="F21" s="32">
        <v>1599</v>
      </c>
      <c r="G21" s="32">
        <v>77691</v>
      </c>
      <c r="H21" s="32">
        <v>365</v>
      </c>
      <c r="I21" s="32">
        <v>398630</v>
      </c>
      <c r="J21" s="32">
        <v>11714</v>
      </c>
      <c r="K21" s="33">
        <v>549338</v>
      </c>
    </row>
    <row r="22" spans="1:11" s="30" customFormat="1" ht="20.25">
      <c r="A22" s="34"/>
      <c r="B22" s="32" t="s">
        <v>14</v>
      </c>
      <c r="C22" s="32">
        <v>0</v>
      </c>
      <c r="D22" s="32">
        <v>1902</v>
      </c>
      <c r="E22" s="32">
        <v>0</v>
      </c>
      <c r="F22" s="32">
        <v>0</v>
      </c>
      <c r="G22" s="32">
        <v>99</v>
      </c>
      <c r="H22" s="32">
        <v>9</v>
      </c>
      <c r="I22" s="32">
        <v>0</v>
      </c>
      <c r="J22" s="32">
        <v>7</v>
      </c>
      <c r="K22" s="33">
        <v>2017</v>
      </c>
    </row>
    <row r="23" spans="1:11" s="30" customFormat="1" ht="20.25">
      <c r="A23" s="34"/>
      <c r="B23" s="32" t="s">
        <v>15</v>
      </c>
      <c r="C23" s="32">
        <v>1611</v>
      </c>
      <c r="D23" s="32">
        <v>5565</v>
      </c>
      <c r="E23" s="32">
        <v>12</v>
      </c>
      <c r="F23" s="32">
        <v>8757</v>
      </c>
      <c r="G23" s="32">
        <v>61755</v>
      </c>
      <c r="H23" s="32">
        <v>292</v>
      </c>
      <c r="I23" s="32">
        <v>144080</v>
      </c>
      <c r="J23" s="32">
        <v>343</v>
      </c>
      <c r="K23" s="33">
        <v>222415</v>
      </c>
    </row>
    <row r="24" spans="1:11" s="30" customFormat="1" ht="20.25">
      <c r="A24" s="34"/>
      <c r="B24" s="32" t="s">
        <v>16</v>
      </c>
      <c r="C24" s="32">
        <v>0</v>
      </c>
      <c r="D24" s="32">
        <v>61</v>
      </c>
      <c r="E24" s="32">
        <v>0</v>
      </c>
      <c r="F24" s="32">
        <v>2</v>
      </c>
      <c r="G24" s="32">
        <v>903</v>
      </c>
      <c r="H24" s="32">
        <v>0</v>
      </c>
      <c r="I24" s="32">
        <v>0</v>
      </c>
      <c r="J24" s="32">
        <v>0</v>
      </c>
      <c r="K24" s="33">
        <v>966</v>
      </c>
    </row>
    <row r="25" spans="1:11" s="30" customFormat="1" ht="20.25">
      <c r="A25" s="35"/>
      <c r="B25" s="40" t="s">
        <v>17</v>
      </c>
      <c r="C25" s="40">
        <v>339302</v>
      </c>
      <c r="D25" s="40">
        <v>1919759</v>
      </c>
      <c r="E25" s="40">
        <v>14416</v>
      </c>
      <c r="F25" s="40">
        <v>968263</v>
      </c>
      <c r="G25" s="40">
        <v>1406921</v>
      </c>
      <c r="H25" s="40">
        <v>170734</v>
      </c>
      <c r="I25" s="40">
        <v>3445025</v>
      </c>
      <c r="J25" s="40">
        <v>1215046</v>
      </c>
      <c r="K25" s="36">
        <v>9479466</v>
      </c>
    </row>
    <row r="26" spans="1:11" s="30" customFormat="1" ht="20.25">
      <c r="A26" s="33" t="s">
        <v>18</v>
      </c>
      <c r="B26" s="39"/>
      <c r="C26" s="32"/>
      <c r="D26" s="32"/>
      <c r="E26" s="32"/>
      <c r="F26" s="32"/>
      <c r="G26" s="32"/>
      <c r="H26" s="32"/>
      <c r="I26" s="32"/>
      <c r="J26" s="32"/>
      <c r="K26" s="45"/>
    </row>
    <row r="27" spans="1:11" s="30" customFormat="1" ht="20.25">
      <c r="A27" s="34"/>
      <c r="B27" s="32" t="s">
        <v>19</v>
      </c>
      <c r="C27" s="32">
        <v>6087</v>
      </c>
      <c r="D27" s="32">
        <v>77790</v>
      </c>
      <c r="E27" s="32">
        <v>3395</v>
      </c>
      <c r="F27" s="32">
        <v>27733</v>
      </c>
      <c r="G27" s="32">
        <v>124699</v>
      </c>
      <c r="H27" s="32">
        <v>6063</v>
      </c>
      <c r="I27" s="32">
        <v>59386</v>
      </c>
      <c r="J27" s="32">
        <v>104691</v>
      </c>
      <c r="K27" s="33">
        <v>409844</v>
      </c>
    </row>
    <row r="28" spans="1:11" s="30" customFormat="1" ht="20.25">
      <c r="A28" s="34"/>
      <c r="B28" s="32" t="s">
        <v>6</v>
      </c>
      <c r="C28" s="32">
        <v>15348</v>
      </c>
      <c r="D28" s="32">
        <v>69603</v>
      </c>
      <c r="E28" s="32">
        <v>0</v>
      </c>
      <c r="F28" s="32">
        <v>7641</v>
      </c>
      <c r="G28" s="32">
        <v>8932</v>
      </c>
      <c r="H28" s="32">
        <v>420</v>
      </c>
      <c r="I28" s="32">
        <v>7468</v>
      </c>
      <c r="J28" s="32">
        <v>102940</v>
      </c>
      <c r="K28" s="33">
        <v>212352</v>
      </c>
    </row>
    <row r="29" spans="1:11" s="30" customFormat="1" ht="20.25">
      <c r="A29" s="34"/>
      <c r="B29" s="32" t="s">
        <v>20</v>
      </c>
      <c r="C29" s="32">
        <v>570</v>
      </c>
      <c r="D29" s="32">
        <v>4957</v>
      </c>
      <c r="E29" s="32">
        <v>1599</v>
      </c>
      <c r="F29" s="32">
        <v>3184</v>
      </c>
      <c r="G29" s="32">
        <v>35114</v>
      </c>
      <c r="H29" s="32">
        <v>13</v>
      </c>
      <c r="I29" s="32">
        <v>7837</v>
      </c>
      <c r="J29" s="32">
        <v>10943</v>
      </c>
      <c r="K29" s="33">
        <v>64217</v>
      </c>
    </row>
    <row r="30" spans="1:11" s="30" customFormat="1" ht="20.25">
      <c r="A30" s="34"/>
      <c r="B30" s="32" t="s">
        <v>8</v>
      </c>
      <c r="C30" s="32">
        <v>0</v>
      </c>
      <c r="D30" s="32">
        <v>0</v>
      </c>
      <c r="E30" s="32">
        <v>0</v>
      </c>
      <c r="F30" s="32">
        <v>0</v>
      </c>
      <c r="G30" s="32">
        <v>0</v>
      </c>
      <c r="H30" s="32">
        <v>0</v>
      </c>
      <c r="I30" s="32">
        <v>0</v>
      </c>
      <c r="J30" s="32">
        <v>2</v>
      </c>
      <c r="K30" s="33">
        <v>2</v>
      </c>
    </row>
    <row r="31" spans="1:11" s="30" customFormat="1" ht="20.25">
      <c r="A31" s="34"/>
      <c r="B31" s="32" t="s">
        <v>9</v>
      </c>
      <c r="C31" s="32">
        <v>0</v>
      </c>
      <c r="D31" s="32">
        <v>4</v>
      </c>
      <c r="E31" s="32">
        <v>0</v>
      </c>
      <c r="F31" s="32">
        <v>0</v>
      </c>
      <c r="G31" s="32">
        <v>0</v>
      </c>
      <c r="H31" s="32">
        <v>0</v>
      </c>
      <c r="I31" s="32">
        <v>0</v>
      </c>
      <c r="J31" s="32">
        <v>0</v>
      </c>
      <c r="K31" s="33">
        <v>4</v>
      </c>
    </row>
    <row r="32" spans="1:11" s="30" customFormat="1" ht="20.25">
      <c r="A32" s="34"/>
      <c r="B32" s="32" t="s">
        <v>10</v>
      </c>
      <c r="C32" s="32">
        <v>0</v>
      </c>
      <c r="D32" s="32">
        <v>153</v>
      </c>
      <c r="E32" s="32">
        <v>0</v>
      </c>
      <c r="F32" s="32">
        <v>312</v>
      </c>
      <c r="G32" s="32">
        <v>0</v>
      </c>
      <c r="H32" s="32">
        <v>0</v>
      </c>
      <c r="I32" s="32">
        <v>5</v>
      </c>
      <c r="J32" s="32">
        <v>666</v>
      </c>
      <c r="K32" s="33">
        <v>1136</v>
      </c>
    </row>
    <row r="33" spans="1:11" s="30" customFormat="1" ht="20.25">
      <c r="A33" s="34"/>
      <c r="B33" s="32" t="s">
        <v>11</v>
      </c>
      <c r="C33" s="32">
        <v>0</v>
      </c>
      <c r="D33" s="32">
        <v>1</v>
      </c>
      <c r="E33" s="32">
        <v>0</v>
      </c>
      <c r="F33" s="32">
        <v>0</v>
      </c>
      <c r="G33" s="32">
        <v>0</v>
      </c>
      <c r="H33" s="32">
        <v>0</v>
      </c>
      <c r="I33" s="32">
        <v>11</v>
      </c>
      <c r="J33" s="32">
        <v>615</v>
      </c>
      <c r="K33" s="33">
        <v>627</v>
      </c>
    </row>
    <row r="34" spans="1:11" s="30" customFormat="1" ht="20.25">
      <c r="A34" s="34"/>
      <c r="B34" s="32" t="s">
        <v>12</v>
      </c>
      <c r="C34" s="32">
        <v>4199</v>
      </c>
      <c r="D34" s="32">
        <v>12827</v>
      </c>
      <c r="E34" s="32">
        <v>50</v>
      </c>
      <c r="F34" s="32">
        <v>37561</v>
      </c>
      <c r="G34" s="32">
        <v>27733</v>
      </c>
      <c r="H34" s="32">
        <v>1178</v>
      </c>
      <c r="I34" s="32">
        <v>171439</v>
      </c>
      <c r="J34" s="32">
        <v>274590</v>
      </c>
      <c r="K34" s="33">
        <v>529577</v>
      </c>
    </row>
    <row r="35" spans="1:11" s="30" customFormat="1" ht="20.25">
      <c r="A35" s="34"/>
      <c r="B35" s="32" t="s">
        <v>13</v>
      </c>
      <c r="C35" s="32">
        <v>94</v>
      </c>
      <c r="D35" s="32">
        <v>999</v>
      </c>
      <c r="E35" s="32">
        <v>0</v>
      </c>
      <c r="F35" s="32">
        <v>915</v>
      </c>
      <c r="G35" s="32">
        <v>3699</v>
      </c>
      <c r="H35" s="32">
        <v>1</v>
      </c>
      <c r="I35" s="32">
        <v>32965</v>
      </c>
      <c r="J35" s="32">
        <v>3381</v>
      </c>
      <c r="K35" s="33">
        <v>42054</v>
      </c>
    </row>
    <row r="36" spans="1:11" s="30" customFormat="1" ht="20.25">
      <c r="A36" s="34"/>
      <c r="B36" s="32" t="s">
        <v>14</v>
      </c>
      <c r="C36" s="32">
        <v>0</v>
      </c>
      <c r="D36" s="32">
        <v>31</v>
      </c>
      <c r="E36" s="32">
        <v>0</v>
      </c>
      <c r="F36" s="32">
        <v>10</v>
      </c>
      <c r="G36" s="32">
        <v>0</v>
      </c>
      <c r="H36" s="32">
        <v>0</v>
      </c>
      <c r="I36" s="32">
        <v>0</v>
      </c>
      <c r="J36" s="32">
        <v>0</v>
      </c>
      <c r="K36" s="33">
        <v>41</v>
      </c>
    </row>
    <row r="37" spans="1:11" s="30" customFormat="1" ht="20.25">
      <c r="A37" s="34"/>
      <c r="B37" s="32" t="s">
        <v>15</v>
      </c>
      <c r="C37" s="32">
        <v>0</v>
      </c>
      <c r="D37" s="32">
        <v>166</v>
      </c>
      <c r="E37" s="32">
        <v>0</v>
      </c>
      <c r="F37" s="32">
        <v>0</v>
      </c>
      <c r="G37" s="32">
        <v>1177</v>
      </c>
      <c r="H37" s="32">
        <v>0</v>
      </c>
      <c r="I37" s="32">
        <v>186114</v>
      </c>
      <c r="J37" s="32">
        <v>987</v>
      </c>
      <c r="K37" s="33">
        <v>188444</v>
      </c>
    </row>
    <row r="38" spans="1:11" s="30" customFormat="1" ht="20.25">
      <c r="A38" s="34"/>
      <c r="B38" s="32" t="s">
        <v>16</v>
      </c>
      <c r="C38" s="32">
        <v>0</v>
      </c>
      <c r="D38" s="32">
        <v>1425</v>
      </c>
      <c r="E38" s="32">
        <v>0</v>
      </c>
      <c r="F38" s="32">
        <v>0</v>
      </c>
      <c r="G38" s="32">
        <v>0</v>
      </c>
      <c r="H38" s="32">
        <v>0</v>
      </c>
      <c r="I38" s="32">
        <v>0</v>
      </c>
      <c r="J38" s="32">
        <v>28</v>
      </c>
      <c r="K38" s="33">
        <v>1453</v>
      </c>
    </row>
    <row r="39" spans="1:11" s="30" customFormat="1" ht="20.25">
      <c r="A39" s="35"/>
      <c r="B39" s="40" t="s">
        <v>17</v>
      </c>
      <c r="C39" s="40">
        <v>26298</v>
      </c>
      <c r="D39" s="40">
        <v>167956</v>
      </c>
      <c r="E39" s="40">
        <v>5044</v>
      </c>
      <c r="F39" s="40">
        <v>77356</v>
      </c>
      <c r="G39" s="40">
        <v>201354</v>
      </c>
      <c r="H39" s="40">
        <v>7675</v>
      </c>
      <c r="I39" s="40">
        <v>465225</v>
      </c>
      <c r="J39" s="40">
        <v>498843</v>
      </c>
      <c r="K39" s="36">
        <v>1449751</v>
      </c>
    </row>
    <row r="40" spans="1:11" s="30" customFormat="1" ht="13.5" customHeight="1">
      <c r="A40" s="53"/>
      <c r="B40" s="54"/>
      <c r="C40" s="54"/>
      <c r="D40" s="54"/>
      <c r="E40" s="54"/>
      <c r="F40" s="54"/>
      <c r="G40" s="54"/>
      <c r="H40" s="54"/>
      <c r="I40" s="54"/>
      <c r="J40" s="54"/>
      <c r="K40" s="55"/>
    </row>
    <row r="41" spans="1:11" s="30" customFormat="1" ht="20.25">
      <c r="A41" s="36" t="s">
        <v>40</v>
      </c>
      <c r="B41" s="41"/>
      <c r="C41" s="36">
        <v>365600</v>
      </c>
      <c r="D41" s="36">
        <v>2087715</v>
      </c>
      <c r="E41" s="36">
        <v>19460</v>
      </c>
      <c r="F41" s="36">
        <v>1045619</v>
      </c>
      <c r="G41" s="36">
        <v>1608275</v>
      </c>
      <c r="H41" s="36">
        <v>178409</v>
      </c>
      <c r="I41" s="36">
        <v>3910250</v>
      </c>
      <c r="J41" s="36">
        <v>1713889</v>
      </c>
      <c r="K41" s="36">
        <v>10929217</v>
      </c>
    </row>
    <row r="42" spans="1:11" s="30" customFormat="1" ht="7.5" customHeight="1">
      <c r="A42" s="56"/>
      <c r="C42" s="56"/>
      <c r="D42" s="56"/>
      <c r="E42" s="56"/>
      <c r="F42" s="56"/>
      <c r="G42" s="56"/>
      <c r="H42" s="56"/>
      <c r="I42" s="56"/>
      <c r="J42" s="56"/>
      <c r="K42" s="56"/>
    </row>
    <row r="43" s="30" customFormat="1" ht="16.5">
      <c r="B43" s="42" t="s">
        <v>30</v>
      </c>
    </row>
    <row r="44" spans="2:11" ht="43.5" customHeight="1">
      <c r="B44" s="295"/>
      <c r="C44" s="295"/>
      <c r="D44" s="295"/>
      <c r="E44" s="295"/>
      <c r="F44" s="295"/>
      <c r="G44" s="295"/>
      <c r="H44" s="295"/>
      <c r="I44" s="295"/>
      <c r="J44" s="295"/>
      <c r="K44" s="295"/>
    </row>
  </sheetData>
  <sheetProtection/>
  <mergeCells count="1">
    <mergeCell ref="B44:K44"/>
  </mergeCells>
  <printOptions/>
  <pageMargins left="0.25" right="0.25" top="0.39013888888888887" bottom="0.75" header="0.3" footer="0.3"/>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7:L24"/>
  <sheetViews>
    <sheetView showGridLines="0" view="pageLayout" zoomScale="75" zoomScaleNormal="75" zoomScalePageLayoutView="75" workbookViewId="0" topLeftCell="A1">
      <selection activeCell="A19" sqref="A19:J19"/>
    </sheetView>
  </sheetViews>
  <sheetFormatPr defaultColWidth="9.140625" defaultRowHeight="15"/>
  <cols>
    <col min="1" max="1" width="36.140625" style="0" customWidth="1"/>
    <col min="2" max="2" width="17.140625" style="0" customWidth="1"/>
    <col min="3" max="3" width="7.00390625" style="0" customWidth="1"/>
    <col min="4" max="4" width="20.421875" style="0" customWidth="1"/>
    <col min="5" max="5" width="8.140625" style="0" customWidth="1"/>
    <col min="6" max="6" width="17.7109375" style="0" customWidth="1"/>
    <col min="7" max="7" width="8.57421875" style="0" customWidth="1"/>
    <col min="8" max="8" width="18.57421875" style="0" customWidth="1"/>
    <col min="9" max="9" width="6.8515625" style="0" customWidth="1"/>
    <col min="10" max="10" width="17.7109375" style="0" customWidth="1"/>
    <col min="11" max="13" width="15.140625" style="0" customWidth="1"/>
    <col min="14" max="15" width="15.00390625" style="0" customWidth="1"/>
  </cols>
  <sheetData>
    <row r="7" spans="1:10" ht="18">
      <c r="A7" s="300" t="s">
        <v>29</v>
      </c>
      <c r="B7" s="300"/>
      <c r="C7" s="300"/>
      <c r="D7" s="300"/>
      <c r="E7" s="300"/>
      <c r="F7" s="300"/>
      <c r="G7" s="300"/>
      <c r="H7" s="300"/>
      <c r="I7" s="300"/>
      <c r="J7" s="300"/>
    </row>
    <row r="9" spans="1:12" ht="21">
      <c r="A9" s="300" t="s">
        <v>170</v>
      </c>
      <c r="B9" s="300"/>
      <c r="C9" s="300"/>
      <c r="D9" s="300"/>
      <c r="E9" s="300"/>
      <c r="F9" s="300"/>
      <c r="G9" s="300"/>
      <c r="H9" s="300"/>
      <c r="I9" s="300"/>
      <c r="J9" s="300"/>
      <c r="K9" s="60"/>
      <c r="L9" s="60"/>
    </row>
    <row r="10" spans="1:12" ht="15.75">
      <c r="A10" s="301" t="s">
        <v>172</v>
      </c>
      <c r="B10" s="302"/>
      <c r="C10" s="302"/>
      <c r="D10" s="302"/>
      <c r="E10" s="302"/>
      <c r="F10" s="302"/>
      <c r="G10" s="302"/>
      <c r="H10" s="302"/>
      <c r="I10" s="302"/>
      <c r="J10" s="302"/>
      <c r="K10" s="59"/>
      <c r="L10" s="59"/>
    </row>
    <row r="11" ht="15.75" thickBot="1"/>
    <row r="12" spans="1:10" s="63" customFormat="1" ht="46.5" thickBot="1" thickTop="1">
      <c r="A12" s="61"/>
      <c r="B12" s="62" t="s">
        <v>42</v>
      </c>
      <c r="C12" s="62"/>
      <c r="D12" s="62" t="s">
        <v>43</v>
      </c>
      <c r="E12" s="62"/>
      <c r="F12" s="62" t="s">
        <v>44</v>
      </c>
      <c r="G12" s="62"/>
      <c r="H12" s="62" t="s">
        <v>45</v>
      </c>
      <c r="I12" s="62"/>
      <c r="J12" s="62" t="s">
        <v>46</v>
      </c>
    </row>
    <row r="13" spans="1:10" ht="15.75" thickTop="1">
      <c r="A13" s="64" t="s">
        <v>47</v>
      </c>
      <c r="B13" s="65">
        <v>1304194.1541230772</v>
      </c>
      <c r="C13" s="65"/>
      <c r="D13" s="65">
        <v>791480.652379488</v>
      </c>
      <c r="E13" s="66"/>
      <c r="F13" s="65">
        <v>338437.724769231</v>
      </c>
      <c r="G13" s="66"/>
      <c r="H13" s="65">
        <v>174275.7769743591</v>
      </c>
      <c r="I13" s="66"/>
      <c r="J13" s="65">
        <v>999792.4167897431</v>
      </c>
    </row>
    <row r="14" spans="1:10" ht="17.25">
      <c r="A14" s="67" t="s">
        <v>48</v>
      </c>
      <c r="B14" s="65">
        <v>92879</v>
      </c>
      <c r="C14" s="65"/>
      <c r="D14" s="65">
        <v>62232</v>
      </c>
      <c r="E14" s="65"/>
      <c r="F14" s="65">
        <v>0</v>
      </c>
      <c r="G14" s="65"/>
      <c r="H14" s="65">
        <v>0</v>
      </c>
      <c r="I14" s="65"/>
      <c r="J14" s="65">
        <v>98195.755</v>
      </c>
    </row>
    <row r="15" spans="1:10" ht="15">
      <c r="A15" s="67" t="s">
        <v>17</v>
      </c>
      <c r="B15" s="65">
        <v>2543178600.5400004</v>
      </c>
      <c r="C15" s="65"/>
      <c r="D15" s="65">
        <v>1543387272.1400015</v>
      </c>
      <c r="E15" s="65"/>
      <c r="F15" s="65">
        <v>659953563.3000004</v>
      </c>
      <c r="G15" s="65"/>
      <c r="H15" s="65">
        <v>339837765.1000002</v>
      </c>
      <c r="I15" s="65"/>
      <c r="J15" s="65">
        <v>1949595212.739999</v>
      </c>
    </row>
    <row r="16" spans="1:10" ht="15.75" thickBot="1">
      <c r="A16" s="68" t="s">
        <v>49</v>
      </c>
      <c r="B16" s="69">
        <v>1777</v>
      </c>
      <c r="C16" s="69"/>
      <c r="D16" s="69">
        <v>1699</v>
      </c>
      <c r="E16" s="69"/>
      <c r="F16" s="69">
        <v>830</v>
      </c>
      <c r="G16" s="69"/>
      <c r="H16" s="69">
        <v>872</v>
      </c>
      <c r="I16" s="69"/>
      <c r="J16" s="69">
        <v>1880</v>
      </c>
    </row>
    <row r="18" spans="1:12" ht="36" customHeight="1">
      <c r="A18" s="298" t="s">
        <v>169</v>
      </c>
      <c r="B18" s="299"/>
      <c r="C18" s="299"/>
      <c r="D18" s="299"/>
      <c r="E18" s="299"/>
      <c r="F18" s="299"/>
      <c r="G18" s="299"/>
      <c r="H18" s="299"/>
      <c r="I18" s="299"/>
      <c r="J18" s="299"/>
      <c r="K18" s="63"/>
      <c r="L18" s="63"/>
    </row>
    <row r="19" spans="1:10" ht="39.75" customHeight="1">
      <c r="A19" s="303" t="s">
        <v>216</v>
      </c>
      <c r="B19" s="304"/>
      <c r="C19" s="304"/>
      <c r="D19" s="304"/>
      <c r="E19" s="304"/>
      <c r="F19" s="304"/>
      <c r="G19" s="304"/>
      <c r="H19" s="304"/>
      <c r="I19" s="304"/>
      <c r="J19" s="304"/>
    </row>
    <row r="20" spans="1:10" ht="38.25" customHeight="1">
      <c r="A20" s="305" t="s">
        <v>50</v>
      </c>
      <c r="B20" s="299"/>
      <c r="C20" s="299"/>
      <c r="D20" s="299"/>
      <c r="E20" s="299"/>
      <c r="F20" s="299"/>
      <c r="G20" s="299"/>
      <c r="H20" s="299"/>
      <c r="I20" s="299"/>
      <c r="J20" s="299"/>
    </row>
    <row r="23" spans="1:10" ht="15">
      <c r="A23" s="298"/>
      <c r="B23" s="299"/>
      <c r="C23" s="299"/>
      <c r="D23" s="299"/>
      <c r="E23" s="299"/>
      <c r="F23" s="299"/>
      <c r="G23" s="299"/>
      <c r="H23" s="299"/>
      <c r="I23" s="299"/>
      <c r="J23" s="299"/>
    </row>
    <row r="24" spans="8:9" ht="15">
      <c r="H24" s="70"/>
      <c r="I24" s="70"/>
    </row>
  </sheetData>
  <sheetProtection/>
  <mergeCells count="7">
    <mergeCell ref="A23:J23"/>
    <mergeCell ref="A7:J7"/>
    <mergeCell ref="A9:J9"/>
    <mergeCell ref="A10:J10"/>
    <mergeCell ref="A18:J18"/>
    <mergeCell ref="A19:J19"/>
    <mergeCell ref="A20:J20"/>
  </mergeCells>
  <printOptions/>
  <pageMargins left="0.25" right="0.25" top="0.75" bottom="0.75" header="0.3" footer="0.3"/>
  <pageSetup fitToHeight="1" fitToWidth="1" horizontalDpi="600" verticalDpi="600" orientation="landscape" scale="8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5:P36"/>
  <sheetViews>
    <sheetView showGridLines="0" view="pageLayout" zoomScale="85" zoomScaleNormal="75" zoomScalePageLayoutView="85" workbookViewId="0" topLeftCell="A13">
      <selection activeCell="A35" sqref="A35:P35"/>
    </sheetView>
  </sheetViews>
  <sheetFormatPr defaultColWidth="2.28125" defaultRowHeight="15"/>
  <cols>
    <col min="1" max="1" width="1.57421875" style="0" customWidth="1"/>
    <col min="2" max="2" width="37.28125" style="0" customWidth="1"/>
    <col min="3" max="3" width="10.28125" style="0" customWidth="1"/>
    <col min="4" max="4" width="1.8515625" style="0" customWidth="1"/>
    <col min="5" max="5" width="16.28125" style="71" customWidth="1"/>
    <col min="6" max="6" width="2.421875" style="71" customWidth="1"/>
    <col min="7" max="7" width="15.28125" style="71" customWidth="1"/>
    <col min="8" max="8" width="2.421875" style="71" customWidth="1"/>
    <col min="9" max="9" width="19.00390625" style="71" customWidth="1"/>
    <col min="10" max="10" width="2.28125" style="72" customWidth="1"/>
    <col min="11" max="11" width="19.28125" style="71" customWidth="1"/>
    <col min="12" max="12" width="1.7109375" style="71" customWidth="1"/>
    <col min="13" max="13" width="16.28125" style="71" customWidth="1"/>
    <col min="14" max="14" width="1.8515625" style="73" customWidth="1"/>
    <col min="15" max="15" width="15.7109375" style="71" customWidth="1"/>
  </cols>
  <sheetData>
    <row r="1" ht="15"/>
    <row r="2" ht="15"/>
    <row r="3" ht="59.25" customHeight="1"/>
    <row r="4" ht="15"/>
    <row r="5" spans="1:15" ht="18">
      <c r="A5" s="300" t="s">
        <v>29</v>
      </c>
      <c r="B5" s="300"/>
      <c r="C5" s="300"/>
      <c r="D5" s="300"/>
      <c r="E5" s="300"/>
      <c r="F5" s="300"/>
      <c r="G5" s="300"/>
      <c r="H5" s="300"/>
      <c r="I5" s="300"/>
      <c r="J5" s="300"/>
      <c r="K5" s="300"/>
      <c r="L5" s="300"/>
      <c r="M5" s="300"/>
      <c r="N5" s="300"/>
      <c r="O5" s="300"/>
    </row>
    <row r="6" spans="1:15" ht="15.75">
      <c r="A6" s="60"/>
      <c r="B6" s="60"/>
      <c r="C6" s="60"/>
      <c r="D6" s="60"/>
      <c r="E6" s="60"/>
      <c r="F6" s="60"/>
      <c r="G6" s="60"/>
      <c r="H6" s="60"/>
      <c r="I6" s="60"/>
      <c r="J6" s="60"/>
      <c r="K6" s="60"/>
      <c r="L6" s="60"/>
      <c r="M6" s="60"/>
      <c r="N6" s="60"/>
      <c r="O6" s="60"/>
    </row>
    <row r="7" spans="2:15" ht="21">
      <c r="B7" s="74" t="s">
        <v>173</v>
      </c>
      <c r="C7" s="75"/>
      <c r="D7" s="75"/>
      <c r="E7" s="76"/>
      <c r="F7" s="76"/>
      <c r="G7" s="76"/>
      <c r="H7" s="76"/>
      <c r="I7" s="76"/>
      <c r="J7" s="77"/>
      <c r="K7" s="76"/>
      <c r="L7" s="76"/>
      <c r="M7" s="76"/>
      <c r="N7" s="76"/>
      <c r="O7" s="76"/>
    </row>
    <row r="8" ht="15.75" thickBot="1"/>
    <row r="9" spans="1:15" s="83" customFormat="1" ht="76.5">
      <c r="A9" s="78"/>
      <c r="B9" s="78" t="s">
        <v>32</v>
      </c>
      <c r="C9" s="79" t="s">
        <v>41</v>
      </c>
      <c r="D9" s="79"/>
      <c r="E9" s="80" t="s">
        <v>42</v>
      </c>
      <c r="F9" s="80"/>
      <c r="G9" s="80" t="s">
        <v>51</v>
      </c>
      <c r="H9" s="81">
        <v>2</v>
      </c>
      <c r="I9" s="80" t="s">
        <v>52</v>
      </c>
      <c r="J9" s="81">
        <v>3</v>
      </c>
      <c r="K9" s="80" t="s">
        <v>53</v>
      </c>
      <c r="L9" s="81">
        <v>3</v>
      </c>
      <c r="M9" s="80" t="s">
        <v>45</v>
      </c>
      <c r="N9" s="82"/>
      <c r="O9" s="80" t="s">
        <v>46</v>
      </c>
    </row>
    <row r="10" spans="2:15" s="52" customFormat="1" ht="15">
      <c r="B10" s="84" t="s">
        <v>33</v>
      </c>
      <c r="C10" s="85">
        <v>38</v>
      </c>
      <c r="D10" s="86"/>
      <c r="E10" s="87">
        <v>94066878.34</v>
      </c>
      <c r="F10" s="88"/>
      <c r="G10" s="87">
        <v>93945213.34</v>
      </c>
      <c r="H10" s="88"/>
      <c r="I10" s="89" t="s">
        <v>54</v>
      </c>
      <c r="J10" s="90"/>
      <c r="K10" s="87">
        <v>26200</v>
      </c>
      <c r="L10" s="91"/>
      <c r="M10" s="87">
        <v>95465</v>
      </c>
      <c r="N10" s="91"/>
      <c r="O10" s="87">
        <v>95578697.36</v>
      </c>
    </row>
    <row r="11" spans="2:15" s="52" customFormat="1" ht="15">
      <c r="B11" s="84" t="s">
        <v>55</v>
      </c>
      <c r="C11" s="85">
        <v>1122</v>
      </c>
      <c r="D11" s="86"/>
      <c r="E11" s="87">
        <v>215721690.91000006</v>
      </c>
      <c r="F11" s="88"/>
      <c r="G11" s="87">
        <v>142222414.95000008</v>
      </c>
      <c r="H11" s="88"/>
      <c r="I11" s="89" t="s">
        <v>54</v>
      </c>
      <c r="J11" s="90"/>
      <c r="K11" s="87">
        <v>46920508.87</v>
      </c>
      <c r="L11" s="91"/>
      <c r="M11" s="87">
        <v>26578767.09</v>
      </c>
      <c r="N11" s="91"/>
      <c r="O11" s="87">
        <v>219149590.42000023</v>
      </c>
    </row>
    <row r="12" spans="2:15" s="52" customFormat="1" ht="15">
      <c r="B12" s="84" t="s">
        <v>56</v>
      </c>
      <c r="C12" s="85">
        <v>28</v>
      </c>
      <c r="D12" s="86"/>
      <c r="E12" s="87">
        <v>8972074.52</v>
      </c>
      <c r="F12" s="88"/>
      <c r="G12" s="87">
        <v>8664699.52</v>
      </c>
      <c r="H12" s="88"/>
      <c r="I12" s="89" t="s">
        <v>54</v>
      </c>
      <c r="J12" s="90"/>
      <c r="K12" s="87">
        <v>252700</v>
      </c>
      <c r="L12" s="91"/>
      <c r="M12" s="87">
        <v>54675</v>
      </c>
      <c r="N12" s="91"/>
      <c r="O12" s="87">
        <v>10954441.57</v>
      </c>
    </row>
    <row r="13" spans="2:15" s="52" customFormat="1" ht="15">
      <c r="B13" s="84" t="s">
        <v>57</v>
      </c>
      <c r="C13" s="85">
        <v>94</v>
      </c>
      <c r="D13" s="86"/>
      <c r="E13" s="87">
        <v>139353004.62</v>
      </c>
      <c r="F13" s="88"/>
      <c r="G13" s="87">
        <v>83971466.59000002</v>
      </c>
      <c r="H13" s="88"/>
      <c r="I13" s="89" t="s">
        <v>54</v>
      </c>
      <c r="J13" s="90"/>
      <c r="K13" s="87">
        <v>42209259.78000001</v>
      </c>
      <c r="L13" s="91"/>
      <c r="M13" s="87">
        <v>13172278.25</v>
      </c>
      <c r="N13" s="91"/>
      <c r="O13" s="87">
        <v>109199352.03999996</v>
      </c>
    </row>
    <row r="14" spans="2:15" s="52" customFormat="1" ht="15">
      <c r="B14" s="84" t="s">
        <v>37</v>
      </c>
      <c r="C14" s="85">
        <v>346</v>
      </c>
      <c r="D14" s="86"/>
      <c r="E14" s="87">
        <v>991653013.5100001</v>
      </c>
      <c r="F14" s="88"/>
      <c r="G14" s="87">
        <v>629674042.7800001</v>
      </c>
      <c r="H14" s="88"/>
      <c r="I14" s="89" t="s">
        <v>54</v>
      </c>
      <c r="J14" s="90"/>
      <c r="K14" s="87">
        <v>115904660.73</v>
      </c>
      <c r="L14" s="91"/>
      <c r="M14" s="87">
        <v>246074310.00000003</v>
      </c>
      <c r="N14" s="91"/>
      <c r="O14" s="87">
        <v>667212283.6199998</v>
      </c>
    </row>
    <row r="15" spans="2:15" s="52" customFormat="1" ht="15">
      <c r="B15" s="84" t="s">
        <v>103</v>
      </c>
      <c r="C15" s="85">
        <v>58</v>
      </c>
      <c r="D15" s="86"/>
      <c r="E15" s="87">
        <v>31687404.150000002</v>
      </c>
      <c r="F15" s="88"/>
      <c r="G15" s="87">
        <v>25725763.98</v>
      </c>
      <c r="H15" s="88"/>
      <c r="I15" s="89" t="s">
        <v>54</v>
      </c>
      <c r="J15" s="90"/>
      <c r="K15" s="87">
        <v>3944122.94</v>
      </c>
      <c r="L15" s="91"/>
      <c r="M15" s="87">
        <v>2017517.23</v>
      </c>
      <c r="N15" s="91"/>
      <c r="O15" s="87">
        <v>22760115.04</v>
      </c>
    </row>
    <row r="16" spans="2:15" s="52" customFormat="1" ht="15">
      <c r="B16" s="84" t="s">
        <v>58</v>
      </c>
      <c r="C16" s="85">
        <v>137</v>
      </c>
      <c r="D16" s="86"/>
      <c r="E16" s="87">
        <v>658774257.1</v>
      </c>
      <c r="F16" s="88"/>
      <c r="G16" s="87">
        <v>353510765.24</v>
      </c>
      <c r="H16" s="88"/>
      <c r="I16" s="89" t="s">
        <v>54</v>
      </c>
      <c r="J16" s="90"/>
      <c r="K16" s="87">
        <v>286107939.90999997</v>
      </c>
      <c r="L16" s="91"/>
      <c r="M16" s="87">
        <v>19155551.95</v>
      </c>
      <c r="N16" s="91"/>
      <c r="O16" s="87">
        <v>483724331.0099999</v>
      </c>
    </row>
    <row r="17" spans="2:15" s="52" customFormat="1" ht="15">
      <c r="B17" s="84" t="s">
        <v>39</v>
      </c>
      <c r="C17" s="85">
        <v>127</v>
      </c>
      <c r="D17" s="86"/>
      <c r="E17" s="87">
        <v>402950277.39</v>
      </c>
      <c r="F17" s="91"/>
      <c r="G17" s="87">
        <v>205672905.73999995</v>
      </c>
      <c r="H17" s="91"/>
      <c r="I17" s="92" t="s">
        <v>54</v>
      </c>
      <c r="J17" s="90"/>
      <c r="K17" s="87">
        <v>164588171.06999996</v>
      </c>
      <c r="L17" s="91"/>
      <c r="M17" s="87">
        <v>32689200.580000002</v>
      </c>
      <c r="N17" s="91"/>
      <c r="O17" s="87">
        <v>341016401.6800001</v>
      </c>
    </row>
    <row r="18" spans="1:15" s="100" customFormat="1" ht="13.5" thickBot="1">
      <c r="A18" s="93"/>
      <c r="B18" s="93" t="s">
        <v>174</v>
      </c>
      <c r="C18" s="94">
        <v>1950</v>
      </c>
      <c r="D18" s="93"/>
      <c r="E18" s="95">
        <v>2543178600.54</v>
      </c>
      <c r="F18" s="95"/>
      <c r="G18" s="95">
        <v>1543387272.14</v>
      </c>
      <c r="H18" s="95"/>
      <c r="I18" s="96" t="s">
        <v>60</v>
      </c>
      <c r="J18" s="97"/>
      <c r="K18" s="98">
        <v>659953563.3</v>
      </c>
      <c r="L18" s="95"/>
      <c r="M18" s="95">
        <v>339837765.1</v>
      </c>
      <c r="N18" s="99"/>
      <c r="O18" s="95">
        <v>1949595212.74</v>
      </c>
    </row>
    <row r="19" spans="1:15" ht="15.75" thickBot="1">
      <c r="A19" s="150"/>
      <c r="B19" s="150"/>
      <c r="C19" s="150"/>
      <c r="D19" s="150"/>
      <c r="E19" s="147"/>
      <c r="F19" s="147"/>
      <c r="G19" s="147"/>
      <c r="H19" s="147"/>
      <c r="I19" s="280"/>
      <c r="J19" s="281"/>
      <c r="K19" s="280"/>
      <c r="L19" s="147"/>
      <c r="M19" s="147"/>
      <c r="N19" s="148"/>
      <c r="O19" s="147"/>
    </row>
    <row r="20" spans="1:16" ht="15">
      <c r="A20" s="274"/>
      <c r="B20" s="275" t="s">
        <v>59</v>
      </c>
      <c r="C20" s="276">
        <v>2000</v>
      </c>
      <c r="D20" s="275"/>
      <c r="E20" s="277">
        <v>2474328099.4300003</v>
      </c>
      <c r="F20" s="277"/>
      <c r="G20" s="277">
        <v>1468000163.4699998</v>
      </c>
      <c r="H20" s="277"/>
      <c r="I20" s="270" t="s">
        <v>61</v>
      </c>
      <c r="J20" s="278"/>
      <c r="K20" s="271">
        <v>674747116.01</v>
      </c>
      <c r="L20" s="277"/>
      <c r="M20" s="277">
        <v>331580819.95000005</v>
      </c>
      <c r="N20" s="279"/>
      <c r="O20" s="277">
        <v>1933425096.0899992</v>
      </c>
      <c r="P20" s="52"/>
    </row>
    <row r="21" spans="1:16" ht="15">
      <c r="A21" s="266"/>
      <c r="B21" s="267" t="s">
        <v>22</v>
      </c>
      <c r="C21" s="268">
        <v>2079</v>
      </c>
      <c r="D21" s="267"/>
      <c r="E21" s="269">
        <v>2349580281.2400002</v>
      </c>
      <c r="F21" s="269"/>
      <c r="G21" s="269">
        <v>1288257512.7200003</v>
      </c>
      <c r="H21" s="269"/>
      <c r="I21" s="270" t="s">
        <v>61</v>
      </c>
      <c r="J21" s="271"/>
      <c r="K21" s="271">
        <v>752406637.6600001</v>
      </c>
      <c r="L21" s="272"/>
      <c r="M21" s="269">
        <v>308916130.86</v>
      </c>
      <c r="N21" s="273"/>
      <c r="O21" s="269">
        <v>1855201131.05</v>
      </c>
      <c r="P21" s="52"/>
    </row>
    <row r="22" spans="1:16" ht="15">
      <c r="A22" s="106"/>
      <c r="B22" s="107" t="s">
        <v>62</v>
      </c>
      <c r="C22" s="108">
        <v>2144</v>
      </c>
      <c r="D22" s="107"/>
      <c r="E22" s="109">
        <v>2374984949</v>
      </c>
      <c r="F22" s="109"/>
      <c r="G22" s="109">
        <v>1240027901</v>
      </c>
      <c r="H22" s="109"/>
      <c r="I22" s="110">
        <v>846182668</v>
      </c>
      <c r="J22" s="110"/>
      <c r="K22" s="111" t="s">
        <v>54</v>
      </c>
      <c r="L22" s="109"/>
      <c r="M22" s="109">
        <v>288774381</v>
      </c>
      <c r="N22" s="112"/>
      <c r="O22" s="109">
        <v>1886898311</v>
      </c>
      <c r="P22" s="52"/>
    </row>
    <row r="23" spans="1:16" ht="15">
      <c r="A23" s="107"/>
      <c r="B23" s="107" t="s">
        <v>24</v>
      </c>
      <c r="C23" s="108">
        <v>2225</v>
      </c>
      <c r="D23" s="109"/>
      <c r="E23" s="109">
        <v>2324715332</v>
      </c>
      <c r="F23" s="109"/>
      <c r="G23" s="109">
        <v>1153788771</v>
      </c>
      <c r="H23" s="109"/>
      <c r="I23" s="110">
        <v>876865305</v>
      </c>
      <c r="J23" s="110"/>
      <c r="K23" s="111" t="s">
        <v>54</v>
      </c>
      <c r="L23" s="109"/>
      <c r="M23" s="109">
        <v>294061256</v>
      </c>
      <c r="N23" s="109"/>
      <c r="O23" s="109">
        <v>1877113289</v>
      </c>
      <c r="P23" s="52"/>
    </row>
    <row r="24" spans="1:15" ht="15">
      <c r="A24" s="107"/>
      <c r="B24" s="107" t="s">
        <v>25</v>
      </c>
      <c r="C24" s="108">
        <v>2329</v>
      </c>
      <c r="D24" s="109"/>
      <c r="E24" s="109">
        <v>2521740489</v>
      </c>
      <c r="F24" s="109"/>
      <c r="G24" s="109">
        <v>1163228424</v>
      </c>
      <c r="H24" s="109"/>
      <c r="I24" s="110">
        <v>1069602974</v>
      </c>
      <c r="J24" s="110"/>
      <c r="K24" s="111" t="s">
        <v>54</v>
      </c>
      <c r="L24" s="109"/>
      <c r="M24" s="109">
        <v>288909091</v>
      </c>
      <c r="N24" s="109"/>
      <c r="O24" s="109">
        <v>2022203630</v>
      </c>
    </row>
    <row r="25" spans="1:15" ht="15">
      <c r="A25" s="106"/>
      <c r="B25" s="107" t="s">
        <v>26</v>
      </c>
      <c r="C25" s="108">
        <v>2399</v>
      </c>
      <c r="D25" s="107"/>
      <c r="E25" s="109">
        <v>2685122297</v>
      </c>
      <c r="F25" s="109"/>
      <c r="G25" s="109">
        <v>1151966348</v>
      </c>
      <c r="H25" s="109"/>
      <c r="I25" s="109">
        <v>1248924872</v>
      </c>
      <c r="J25" s="109"/>
      <c r="K25" s="111" t="s">
        <v>54</v>
      </c>
      <c r="L25" s="109"/>
      <c r="M25" s="109">
        <v>284231075</v>
      </c>
      <c r="N25" s="112"/>
      <c r="O25" s="109">
        <v>2088890698</v>
      </c>
    </row>
    <row r="26" spans="1:15" ht="15">
      <c r="A26" s="106"/>
      <c r="B26" s="107" t="s">
        <v>27</v>
      </c>
      <c r="C26" s="108">
        <v>2413</v>
      </c>
      <c r="D26" s="107"/>
      <c r="E26" s="109">
        <v>2519080714</v>
      </c>
      <c r="F26" s="109"/>
      <c r="G26" s="109">
        <v>1025145599</v>
      </c>
      <c r="H26" s="109"/>
      <c r="I26" s="109">
        <v>1238820965</v>
      </c>
      <c r="J26" s="109"/>
      <c r="K26" s="111" t="s">
        <v>54</v>
      </c>
      <c r="L26" s="109"/>
      <c r="M26" s="109">
        <v>255114152</v>
      </c>
      <c r="N26" s="112"/>
      <c r="O26" s="109">
        <v>1957163277</v>
      </c>
    </row>
    <row r="27" spans="1:15" ht="15">
      <c r="A27" s="106"/>
      <c r="B27" s="107" t="s">
        <v>28</v>
      </c>
      <c r="C27" s="108">
        <v>2322</v>
      </c>
      <c r="D27" s="107"/>
      <c r="E27" s="109">
        <v>2355651965</v>
      </c>
      <c r="F27" s="109"/>
      <c r="G27" s="109">
        <v>959388083</v>
      </c>
      <c r="H27" s="109"/>
      <c r="I27" s="109">
        <v>1153185751</v>
      </c>
      <c r="J27" s="109"/>
      <c r="K27" s="111" t="s">
        <v>54</v>
      </c>
      <c r="L27" s="109"/>
      <c r="M27" s="109">
        <v>243078130</v>
      </c>
      <c r="N27" s="112"/>
      <c r="O27" s="109">
        <v>1837648348</v>
      </c>
    </row>
    <row r="28" spans="1:15" ht="15">
      <c r="A28" s="52"/>
      <c r="B28" s="113"/>
      <c r="C28" s="114"/>
      <c r="D28" s="113"/>
      <c r="E28" s="115"/>
      <c r="F28" s="115"/>
      <c r="G28" s="115"/>
      <c r="H28" s="115"/>
      <c r="I28" s="115"/>
      <c r="J28" s="115"/>
      <c r="K28" s="116"/>
      <c r="L28" s="115"/>
      <c r="M28" s="115"/>
      <c r="N28" s="117"/>
      <c r="O28" s="115"/>
    </row>
    <row r="29" spans="1:15" ht="32.25" customHeight="1">
      <c r="A29" s="298" t="s">
        <v>169</v>
      </c>
      <c r="B29" s="298"/>
      <c r="C29" s="298"/>
      <c r="D29" s="298"/>
      <c r="E29" s="298"/>
      <c r="F29" s="298"/>
      <c r="G29" s="298"/>
      <c r="H29" s="298"/>
      <c r="I29" s="298"/>
      <c r="J29" s="298"/>
      <c r="K29" s="298"/>
      <c r="L29" s="298"/>
      <c r="M29" s="298"/>
      <c r="N29" s="298"/>
      <c r="O29" s="298"/>
    </row>
    <row r="30" spans="1:15" ht="20.25" customHeight="1">
      <c r="A30" s="298" t="s">
        <v>217</v>
      </c>
      <c r="B30" s="298"/>
      <c r="C30" s="298"/>
      <c r="D30" s="298"/>
      <c r="E30" s="298"/>
      <c r="F30" s="298"/>
      <c r="G30" s="298"/>
      <c r="H30" s="298"/>
      <c r="I30" s="298"/>
      <c r="J30" s="298"/>
      <c r="K30" s="298"/>
      <c r="L30" s="298"/>
      <c r="M30" s="298"/>
      <c r="N30" s="298"/>
      <c r="O30" s="298"/>
    </row>
    <row r="31" spans="1:15" ht="15">
      <c r="A31" s="298"/>
      <c r="B31" s="298"/>
      <c r="C31" s="298"/>
      <c r="D31" s="298"/>
      <c r="E31" s="298"/>
      <c r="F31" s="298"/>
      <c r="G31" s="298"/>
      <c r="H31" s="298"/>
      <c r="I31" s="298"/>
      <c r="J31" s="298"/>
      <c r="K31" s="298"/>
      <c r="L31" s="298"/>
      <c r="M31" s="298"/>
      <c r="N31" s="298"/>
      <c r="O31" s="298"/>
    </row>
    <row r="33" spans="1:15" ht="38.25" customHeight="1">
      <c r="A33" s="298" t="s">
        <v>63</v>
      </c>
      <c r="B33" s="298"/>
      <c r="C33" s="298"/>
      <c r="D33" s="298"/>
      <c r="E33" s="298"/>
      <c r="F33" s="298"/>
      <c r="G33" s="298"/>
      <c r="H33" s="298"/>
      <c r="I33" s="298"/>
      <c r="J33" s="298"/>
      <c r="K33" s="298"/>
      <c r="L33" s="298"/>
      <c r="M33" s="298"/>
      <c r="N33" s="298"/>
      <c r="O33" s="298"/>
    </row>
    <row r="35" spans="1:16" ht="15">
      <c r="A35" s="298"/>
      <c r="B35" s="298"/>
      <c r="C35" s="298"/>
      <c r="D35" s="298"/>
      <c r="E35" s="298"/>
      <c r="F35" s="298"/>
      <c r="G35" s="298"/>
      <c r="H35" s="298"/>
      <c r="I35" s="298"/>
      <c r="J35" s="298"/>
      <c r="K35" s="298"/>
      <c r="L35" s="298"/>
      <c r="M35" s="298"/>
      <c r="N35" s="298"/>
      <c r="O35" s="298"/>
      <c r="P35" s="298"/>
    </row>
    <row r="36" spans="1:16" ht="15">
      <c r="A36" s="118"/>
      <c r="B36" s="118"/>
      <c r="C36" s="118"/>
      <c r="D36" s="118"/>
      <c r="E36" s="73"/>
      <c r="F36" s="73"/>
      <c r="G36" s="73"/>
      <c r="H36" s="73"/>
      <c r="I36" s="73"/>
      <c r="J36" s="119"/>
      <c r="K36" s="73"/>
      <c r="L36" s="73"/>
      <c r="M36" s="73"/>
      <c r="O36" s="73"/>
      <c r="P36" s="118"/>
    </row>
  </sheetData>
  <sheetProtection/>
  <mergeCells count="5">
    <mergeCell ref="A5:O5"/>
    <mergeCell ref="A29:O29"/>
    <mergeCell ref="A30:O31"/>
    <mergeCell ref="A33:O33"/>
    <mergeCell ref="A35:P35"/>
  </mergeCells>
  <printOptions/>
  <pageMargins left="0.25" right="0.25" top="0.75" bottom="0.75" header="0.3" footer="0.3"/>
  <pageSetup fitToHeight="1" fitToWidth="1" horizontalDpi="600" verticalDpi="600" orientation="landscape" scale="75" r:id="rId2"/>
  <drawing r:id="rId1"/>
</worksheet>
</file>

<file path=xl/worksheets/sheet8.xml><?xml version="1.0" encoding="utf-8"?>
<worksheet xmlns="http://schemas.openxmlformats.org/spreadsheetml/2006/main" xmlns:r="http://schemas.openxmlformats.org/officeDocument/2006/relationships">
  <dimension ref="A2:B10"/>
  <sheetViews>
    <sheetView showGridLines="0" zoomScalePageLayoutView="0" workbookViewId="0" topLeftCell="A1">
      <selection activeCell="B8" sqref="B8"/>
    </sheetView>
  </sheetViews>
  <sheetFormatPr defaultColWidth="9.140625" defaultRowHeight="15"/>
  <cols>
    <col min="1" max="1" width="39.57421875" style="0" customWidth="1"/>
    <col min="2" max="2" width="33.57421875" style="0" customWidth="1"/>
  </cols>
  <sheetData>
    <row r="2" spans="1:2" ht="18.75">
      <c r="A2" s="306" t="s">
        <v>70</v>
      </c>
      <c r="B2" s="306"/>
    </row>
    <row r="3" spans="1:2" ht="18.75">
      <c r="A3" s="306" t="s">
        <v>175</v>
      </c>
      <c r="B3" s="306"/>
    </row>
    <row r="4" spans="1:2" ht="15.75">
      <c r="A4" s="122" t="s">
        <v>71</v>
      </c>
      <c r="B4" s="122" t="s">
        <v>160</v>
      </c>
    </row>
    <row r="5" spans="1:2" ht="15">
      <c r="A5" s="123" t="s">
        <v>64</v>
      </c>
      <c r="B5" s="265" t="s">
        <v>72</v>
      </c>
    </row>
    <row r="6" spans="1:2" ht="15">
      <c r="A6" s="123" t="s">
        <v>65</v>
      </c>
      <c r="B6" s="265" t="s">
        <v>73</v>
      </c>
    </row>
    <row r="7" spans="1:2" ht="15">
      <c r="A7" s="123" t="s">
        <v>66</v>
      </c>
      <c r="B7" s="265" t="s">
        <v>74</v>
      </c>
    </row>
    <row r="8" spans="1:2" ht="15">
      <c r="A8" s="123" t="s">
        <v>67</v>
      </c>
      <c r="B8" s="265" t="s">
        <v>75</v>
      </c>
    </row>
    <row r="9" spans="1:2" ht="15">
      <c r="A9" s="123" t="s">
        <v>68</v>
      </c>
      <c r="B9" s="265" t="s">
        <v>76</v>
      </c>
    </row>
    <row r="10" spans="1:2" ht="15">
      <c r="A10" s="123" t="s">
        <v>69</v>
      </c>
      <c r="B10" s="265" t="s">
        <v>77</v>
      </c>
    </row>
  </sheetData>
  <sheetProtection/>
  <mergeCells count="2">
    <mergeCell ref="A2:B2"/>
    <mergeCell ref="A3:B3"/>
  </mergeCells>
  <hyperlinks>
    <hyperlink ref="B5" location="'Table 1.1'!A1" display="Table 1.1"/>
    <hyperlink ref="B6" location="'Table 3.1'!A1" display="Table 3.1"/>
    <hyperlink ref="B7" location="'Table 2.1'!A1" display="Table 2.1"/>
    <hyperlink ref="B8" location="'Table 1.7'!A1" display="'Table 1.7"/>
    <hyperlink ref="B9" location="'Table 3.7'!A1" display="'Table 3.7"/>
    <hyperlink ref="B10" location="'Table 2.7'!A1" display="'Table 2.7"/>
  </hyperlinks>
  <printOptions/>
  <pageMargins left="0.7" right="0.7" top="0.75" bottom="0.75" header="0.3" footer="0.3"/>
  <pageSetup horizontalDpi="600" verticalDpi="600" orientation="portrait" r:id="rId2"/>
  <tableParts>
    <tablePart r:id="rId1"/>
  </tableParts>
</worksheet>
</file>

<file path=xl/worksheets/sheet9.xml><?xml version="1.0" encoding="utf-8"?>
<worksheet xmlns="http://schemas.openxmlformats.org/spreadsheetml/2006/main" xmlns:r="http://schemas.openxmlformats.org/officeDocument/2006/relationships">
  <sheetPr>
    <pageSetUpPr fitToPage="1"/>
  </sheetPr>
  <dimension ref="A1:J78"/>
  <sheetViews>
    <sheetView showGridLines="0" zoomScalePageLayoutView="0" workbookViewId="0" topLeftCell="A28">
      <selection activeCell="G40" sqref="G40"/>
    </sheetView>
  </sheetViews>
  <sheetFormatPr defaultColWidth="9.140625" defaultRowHeight="15"/>
  <cols>
    <col min="1" max="1" width="2.421875" style="0" customWidth="1"/>
    <col min="2" max="2" width="29.7109375" style="0" customWidth="1"/>
    <col min="3" max="3" width="10.00390625" style="0" customWidth="1"/>
    <col min="4" max="4" width="13.00390625" style="0" customWidth="1"/>
    <col min="5" max="5" width="12.28125" style="0" customWidth="1"/>
    <col min="6" max="6" width="12.00390625" style="0" customWidth="1"/>
    <col min="7" max="7" width="11.7109375" style="0" customWidth="1"/>
  </cols>
  <sheetData>
    <row r="1" ht="15">
      <c r="A1" s="134"/>
    </row>
    <row r="2" ht="15">
      <c r="A2" s="134"/>
    </row>
    <row r="3" ht="15">
      <c r="A3" s="134"/>
    </row>
    <row r="4" ht="15">
      <c r="A4" s="134"/>
    </row>
    <row r="5" ht="15">
      <c r="A5" s="134"/>
    </row>
    <row r="6" ht="15">
      <c r="A6" s="134"/>
    </row>
    <row r="7" ht="15">
      <c r="A7" s="134"/>
    </row>
    <row r="8" spans="1:10" ht="20.25" customHeight="1">
      <c r="A8" s="307" t="s">
        <v>80</v>
      </c>
      <c r="B8" s="307"/>
      <c r="C8" s="307"/>
      <c r="D8" s="307"/>
      <c r="E8" s="307"/>
      <c r="F8" s="307"/>
      <c r="G8" s="307"/>
      <c r="H8" s="133"/>
      <c r="I8" s="133"/>
      <c r="J8" s="133"/>
    </row>
    <row r="9" spans="1:10" ht="15">
      <c r="A9" s="308" t="s">
        <v>176</v>
      </c>
      <c r="B9" s="308"/>
      <c r="C9" s="308"/>
      <c r="D9" s="308"/>
      <c r="E9" s="308"/>
      <c r="F9" s="308"/>
      <c r="G9" s="308"/>
      <c r="H9" s="133"/>
      <c r="I9" s="133"/>
      <c r="J9" s="133"/>
    </row>
    <row r="10" spans="1:10" ht="18" customHeight="1" thickBot="1">
      <c r="A10" s="309" t="s">
        <v>177</v>
      </c>
      <c r="B10" s="309"/>
      <c r="C10" s="309"/>
      <c r="D10" s="309"/>
      <c r="E10" s="309"/>
      <c r="F10" s="309"/>
      <c r="G10" s="309"/>
      <c r="H10" s="133"/>
      <c r="I10" s="133"/>
      <c r="J10" s="133"/>
    </row>
    <row r="11" spans="2:7" ht="36" customHeight="1" thickBot="1" thickTop="1">
      <c r="B11" s="1" t="s">
        <v>0</v>
      </c>
      <c r="C11" s="1"/>
      <c r="D11" s="132" t="s">
        <v>1</v>
      </c>
      <c r="E11" s="132" t="s">
        <v>2</v>
      </c>
      <c r="F11" s="132" t="s">
        <v>3</v>
      </c>
      <c r="G11" s="132" t="s">
        <v>4</v>
      </c>
    </row>
    <row r="12" spans="2:7" ht="15">
      <c r="B12" s="2" t="s">
        <v>5</v>
      </c>
      <c r="C12" s="2"/>
      <c r="D12" s="3">
        <v>22974</v>
      </c>
      <c r="E12" s="4">
        <v>83671</v>
      </c>
      <c r="F12" s="4">
        <v>457156</v>
      </c>
      <c r="G12" s="4">
        <v>373245</v>
      </c>
    </row>
    <row r="13" spans="2:7" ht="15">
      <c r="B13" s="2" t="s">
        <v>6</v>
      </c>
      <c r="C13" s="2"/>
      <c r="D13" s="3">
        <v>11188</v>
      </c>
      <c r="E13" s="4">
        <v>181932</v>
      </c>
      <c r="F13" s="4">
        <v>1509822</v>
      </c>
      <c r="G13" s="4">
        <v>964181</v>
      </c>
    </row>
    <row r="14" spans="2:7" ht="15">
      <c r="B14" s="2" t="s">
        <v>7</v>
      </c>
      <c r="C14" s="2"/>
      <c r="D14" s="5">
        <v>418</v>
      </c>
      <c r="E14" s="4">
        <v>1216</v>
      </c>
      <c r="F14" s="4">
        <v>19632</v>
      </c>
      <c r="G14" s="4">
        <v>20783</v>
      </c>
    </row>
    <row r="15" spans="2:7" ht="15">
      <c r="B15" s="2" t="s">
        <v>8</v>
      </c>
      <c r="C15" s="2"/>
      <c r="D15" s="5">
        <v>2</v>
      </c>
      <c r="E15" s="6">
        <v>2</v>
      </c>
      <c r="F15" s="6">
        <v>48</v>
      </c>
      <c r="G15" s="6">
        <v>6</v>
      </c>
    </row>
    <row r="16" spans="2:7" ht="15">
      <c r="B16" s="2" t="s">
        <v>9</v>
      </c>
      <c r="C16" s="2"/>
      <c r="D16" s="5">
        <v>343</v>
      </c>
      <c r="E16" s="6">
        <v>840</v>
      </c>
      <c r="F16" s="4">
        <v>3849</v>
      </c>
      <c r="G16" s="4">
        <v>2321</v>
      </c>
    </row>
    <row r="17" spans="2:7" ht="15">
      <c r="B17" s="2" t="s">
        <v>10</v>
      </c>
      <c r="C17" s="2"/>
      <c r="D17" s="5">
        <v>189</v>
      </c>
      <c r="E17" s="4">
        <v>1746</v>
      </c>
      <c r="F17" s="4">
        <v>2513</v>
      </c>
      <c r="G17" s="4">
        <v>1881</v>
      </c>
    </row>
    <row r="18" spans="2:7" ht="15">
      <c r="B18" s="2" t="s">
        <v>11</v>
      </c>
      <c r="C18" s="2"/>
      <c r="D18" s="5">
        <v>24</v>
      </c>
      <c r="E18" s="6">
        <v>249</v>
      </c>
      <c r="F18" s="4">
        <v>1164</v>
      </c>
      <c r="G18" s="6">
        <v>582</v>
      </c>
    </row>
    <row r="19" spans="2:7" ht="15">
      <c r="B19" s="2" t="s">
        <v>12</v>
      </c>
      <c r="C19" s="2"/>
      <c r="D19" s="3">
        <v>1413</v>
      </c>
      <c r="E19" s="4">
        <v>2344</v>
      </c>
      <c r="F19" s="4">
        <v>47412</v>
      </c>
      <c r="G19" s="4">
        <v>416113</v>
      </c>
    </row>
    <row r="20" spans="2:7" ht="15">
      <c r="B20" s="2" t="s">
        <v>13</v>
      </c>
      <c r="C20" s="2"/>
      <c r="D20" s="5">
        <v>993</v>
      </c>
      <c r="E20" s="4">
        <v>2189</v>
      </c>
      <c r="F20" s="4">
        <v>36324</v>
      </c>
      <c r="G20" s="4">
        <v>34972</v>
      </c>
    </row>
    <row r="21" spans="2:7" ht="15">
      <c r="B21" s="2" t="s">
        <v>14</v>
      </c>
      <c r="C21" s="2"/>
      <c r="D21" s="5">
        <v>103</v>
      </c>
      <c r="E21" s="6">
        <v>384</v>
      </c>
      <c r="F21" s="4">
        <v>1965</v>
      </c>
      <c r="G21" s="4">
        <v>1911</v>
      </c>
    </row>
    <row r="22" spans="2:7" ht="15">
      <c r="B22" s="2" t="s">
        <v>15</v>
      </c>
      <c r="C22" s="2"/>
      <c r="D22" s="5">
        <v>227</v>
      </c>
      <c r="E22" s="6">
        <v>551</v>
      </c>
      <c r="F22" s="4">
        <v>4770</v>
      </c>
      <c r="G22" s="4">
        <v>2160</v>
      </c>
    </row>
    <row r="23" spans="2:7" ht="15.75" thickBot="1">
      <c r="B23" s="7" t="s">
        <v>16</v>
      </c>
      <c r="C23" s="7"/>
      <c r="D23" s="8">
        <v>1</v>
      </c>
      <c r="E23" s="9">
        <v>2</v>
      </c>
      <c r="F23" s="9">
        <v>9</v>
      </c>
      <c r="G23" s="9">
        <v>2</v>
      </c>
    </row>
    <row r="24" spans="2:7" ht="15.75" thickBot="1">
      <c r="B24" s="11" t="s">
        <v>17</v>
      </c>
      <c r="C24" s="11"/>
      <c r="D24" s="12">
        <v>37875</v>
      </c>
      <c r="E24" s="13">
        <v>275125</v>
      </c>
      <c r="F24" s="13">
        <v>2084664</v>
      </c>
      <c r="G24" s="13">
        <v>1818157</v>
      </c>
    </row>
    <row r="25" spans="2:7" ht="16.5" thickBot="1" thickTop="1">
      <c r="B25" s="14" t="s">
        <v>18</v>
      </c>
      <c r="C25" s="14"/>
      <c r="D25" s="8"/>
      <c r="E25" s="8"/>
      <c r="F25" s="8"/>
      <c r="G25" s="8"/>
    </row>
    <row r="26" spans="2:7" ht="15">
      <c r="B26" s="15" t="s">
        <v>19</v>
      </c>
      <c r="C26" s="15"/>
      <c r="D26" s="3">
        <v>3053</v>
      </c>
      <c r="E26" s="3">
        <v>15458</v>
      </c>
      <c r="F26" s="3">
        <v>69994</v>
      </c>
      <c r="G26" s="3">
        <v>80293</v>
      </c>
    </row>
    <row r="27" spans="2:7" ht="15">
      <c r="B27" s="2" t="s">
        <v>6</v>
      </c>
      <c r="C27" s="2"/>
      <c r="D27" s="5">
        <v>763</v>
      </c>
      <c r="E27" s="4">
        <v>11178</v>
      </c>
      <c r="F27" s="4">
        <v>85819</v>
      </c>
      <c r="G27" s="4">
        <v>64289</v>
      </c>
    </row>
    <row r="28" spans="2:7" ht="15">
      <c r="B28" s="2" t="s">
        <v>20</v>
      </c>
      <c r="C28" s="2"/>
      <c r="D28" s="5">
        <v>75</v>
      </c>
      <c r="E28" s="6">
        <v>110</v>
      </c>
      <c r="F28" s="6">
        <v>769</v>
      </c>
      <c r="G28" s="4">
        <v>3361</v>
      </c>
    </row>
    <row r="29" spans="2:7" ht="15">
      <c r="B29" s="2" t="s">
        <v>8</v>
      </c>
      <c r="C29" s="2"/>
      <c r="D29" s="5">
        <v>0</v>
      </c>
      <c r="E29" s="6">
        <v>0</v>
      </c>
      <c r="F29" s="6">
        <v>0</v>
      </c>
      <c r="G29" s="6">
        <v>0</v>
      </c>
    </row>
    <row r="30" spans="2:7" ht="15">
      <c r="B30" s="2" t="s">
        <v>9</v>
      </c>
      <c r="C30" s="2"/>
      <c r="D30" s="5">
        <v>1</v>
      </c>
      <c r="E30" s="6">
        <v>6</v>
      </c>
      <c r="F30" s="6">
        <v>51</v>
      </c>
      <c r="G30" s="6">
        <v>4</v>
      </c>
    </row>
    <row r="31" spans="2:7" ht="15">
      <c r="B31" s="2" t="s">
        <v>21</v>
      </c>
      <c r="C31" s="2"/>
      <c r="D31" s="5">
        <v>8</v>
      </c>
      <c r="E31" s="6">
        <v>63</v>
      </c>
      <c r="F31" s="6">
        <v>158</v>
      </c>
      <c r="G31" s="6">
        <v>465</v>
      </c>
    </row>
    <row r="32" spans="2:7" ht="15">
      <c r="B32" s="2" t="s">
        <v>11</v>
      </c>
      <c r="C32" s="2"/>
      <c r="D32" s="5">
        <v>1</v>
      </c>
      <c r="E32" s="6">
        <v>1</v>
      </c>
      <c r="F32" s="6">
        <v>0</v>
      </c>
      <c r="G32" s="6">
        <v>1</v>
      </c>
    </row>
    <row r="33" spans="2:7" ht="15">
      <c r="B33" s="2" t="s">
        <v>12</v>
      </c>
      <c r="C33" s="2"/>
      <c r="D33" s="5">
        <v>120</v>
      </c>
      <c r="E33" s="6">
        <v>248</v>
      </c>
      <c r="F33" s="4">
        <v>2292</v>
      </c>
      <c r="G33" s="4">
        <v>1365</v>
      </c>
    </row>
    <row r="34" spans="2:7" ht="15">
      <c r="B34" s="2" t="s">
        <v>13</v>
      </c>
      <c r="C34" s="2"/>
      <c r="D34" s="5">
        <v>33</v>
      </c>
      <c r="E34" s="6">
        <v>131</v>
      </c>
      <c r="F34" s="4">
        <v>1742</v>
      </c>
      <c r="G34" s="4">
        <v>1041</v>
      </c>
    </row>
    <row r="35" spans="2:7" ht="15">
      <c r="B35" s="2" t="s">
        <v>14</v>
      </c>
      <c r="C35" s="2"/>
      <c r="D35" s="5">
        <v>2</v>
      </c>
      <c r="E35" s="6">
        <v>7</v>
      </c>
      <c r="F35" s="6">
        <v>75</v>
      </c>
      <c r="G35" s="6">
        <v>31</v>
      </c>
    </row>
    <row r="36" spans="2:7" ht="15">
      <c r="B36" s="2" t="s">
        <v>15</v>
      </c>
      <c r="C36" s="2"/>
      <c r="D36" s="5">
        <v>18</v>
      </c>
      <c r="E36" s="6">
        <v>75</v>
      </c>
      <c r="F36" s="6">
        <v>476</v>
      </c>
      <c r="G36" s="6">
        <v>166</v>
      </c>
    </row>
    <row r="37" spans="2:7" ht="15.75" thickBot="1">
      <c r="B37" s="7" t="s">
        <v>16</v>
      </c>
      <c r="C37" s="7"/>
      <c r="D37" s="8">
        <v>0</v>
      </c>
      <c r="E37" s="9">
        <v>0</v>
      </c>
      <c r="F37" s="9">
        <v>0</v>
      </c>
      <c r="G37" s="9">
        <v>0</v>
      </c>
    </row>
    <row r="38" spans="2:7" ht="15.75" thickBot="1">
      <c r="B38" s="11" t="s">
        <v>17</v>
      </c>
      <c r="C38" s="11"/>
      <c r="D38" s="12">
        <v>4074</v>
      </c>
      <c r="E38" s="13">
        <v>27275</v>
      </c>
      <c r="F38" s="13">
        <v>161376</v>
      </c>
      <c r="G38" s="13">
        <v>151016</v>
      </c>
    </row>
    <row r="39" spans="2:7" ht="18.75" customHeight="1" thickTop="1">
      <c r="B39" s="131"/>
      <c r="C39" s="130" t="s">
        <v>79</v>
      </c>
      <c r="D39" s="16"/>
      <c r="E39" s="129"/>
      <c r="F39" s="129"/>
      <c r="G39" s="129"/>
    </row>
    <row r="40" spans="2:7" ht="15">
      <c r="B40" s="128" t="s">
        <v>178</v>
      </c>
      <c r="C40" s="17">
        <v>1273</v>
      </c>
      <c r="D40" s="17">
        <v>41949</v>
      </c>
      <c r="E40" s="18">
        <v>302400</v>
      </c>
      <c r="F40" s="18">
        <v>2246040</v>
      </c>
      <c r="G40" s="18">
        <v>1969173</v>
      </c>
    </row>
    <row r="41" spans="2:7" ht="15">
      <c r="B41" s="19"/>
      <c r="C41" s="20"/>
      <c r="D41" s="20"/>
      <c r="E41" s="21"/>
      <c r="F41" s="21"/>
      <c r="G41" s="21"/>
    </row>
    <row r="42" spans="2:7" ht="15.75" thickBot="1">
      <c r="B42" s="127" t="s">
        <v>182</v>
      </c>
      <c r="C42" s="126">
        <v>1319</v>
      </c>
      <c r="D42" s="126">
        <v>41528</v>
      </c>
      <c r="E42" s="125">
        <v>299591</v>
      </c>
      <c r="F42" s="125">
        <v>2367442</v>
      </c>
      <c r="G42" s="125">
        <v>1685758</v>
      </c>
    </row>
    <row r="43" spans="2:7" ht="16.5" thickBot="1" thickTop="1">
      <c r="B43" s="127" t="s">
        <v>22</v>
      </c>
      <c r="C43" s="126">
        <v>1392</v>
      </c>
      <c r="D43" s="126">
        <v>44590</v>
      </c>
      <c r="E43" s="125">
        <v>285655</v>
      </c>
      <c r="F43" s="125">
        <v>2390496</v>
      </c>
      <c r="G43" s="125">
        <v>1620292</v>
      </c>
    </row>
    <row r="44" spans="2:7" ht="16.5" thickBot="1" thickTop="1">
      <c r="B44" s="127" t="s">
        <v>62</v>
      </c>
      <c r="C44" s="126">
        <v>1450</v>
      </c>
      <c r="D44" s="126">
        <v>46337</v>
      </c>
      <c r="E44" s="125">
        <v>293514</v>
      </c>
      <c r="F44" s="125">
        <v>2380631</v>
      </c>
      <c r="G44" s="125">
        <v>1608998</v>
      </c>
    </row>
    <row r="45" spans="2:7" ht="16.5" thickBot="1" thickTop="1">
      <c r="B45" s="127" t="s">
        <v>24</v>
      </c>
      <c r="C45" s="126">
        <v>1518</v>
      </c>
      <c r="D45" s="126">
        <v>48212</v>
      </c>
      <c r="E45" s="125">
        <v>299845</v>
      </c>
      <c r="F45" s="125">
        <v>2483827</v>
      </c>
      <c r="G45" s="125">
        <v>1569361</v>
      </c>
    </row>
    <row r="46" spans="2:7" ht="16.5" thickBot="1" thickTop="1">
      <c r="B46" s="127" t="s">
        <v>25</v>
      </c>
      <c r="C46" s="126">
        <v>1601</v>
      </c>
      <c r="D46" s="126">
        <v>49435</v>
      </c>
      <c r="E46" s="125">
        <v>322238</v>
      </c>
      <c r="F46" s="125">
        <v>2551540</v>
      </c>
      <c r="G46" s="125">
        <v>1601348</v>
      </c>
    </row>
    <row r="47" spans="2:7" ht="16.5" thickBot="1" thickTop="1">
      <c r="B47" s="127" t="s">
        <v>78</v>
      </c>
      <c r="C47" s="126">
        <v>1663</v>
      </c>
      <c r="D47" s="126">
        <v>49866</v>
      </c>
      <c r="E47" s="125">
        <v>344306</v>
      </c>
      <c r="F47" s="125">
        <v>2679753</v>
      </c>
      <c r="G47" s="125">
        <v>1627279</v>
      </c>
    </row>
    <row r="48" spans="2:7" ht="16.5" thickBot="1" thickTop="1">
      <c r="B48" s="127" t="s">
        <v>27</v>
      </c>
      <c r="C48" s="126">
        <v>1684</v>
      </c>
      <c r="D48" s="126">
        <v>56302</v>
      </c>
      <c r="E48" s="125">
        <v>349696</v>
      </c>
      <c r="F48" s="125">
        <v>3136610</v>
      </c>
      <c r="G48" s="125">
        <v>1682420</v>
      </c>
    </row>
    <row r="49" spans="2:7" ht="16.5" thickBot="1" thickTop="1">
      <c r="B49" s="127" t="s">
        <v>28</v>
      </c>
      <c r="C49" s="126">
        <v>1606</v>
      </c>
      <c r="D49" s="126">
        <v>54901</v>
      </c>
      <c r="E49" s="125">
        <v>358402</v>
      </c>
      <c r="F49" s="125">
        <v>2704253</v>
      </c>
      <c r="G49" s="125">
        <v>1637699</v>
      </c>
    </row>
    <row r="50" ht="15.75" thickTop="1"/>
    <row r="51" spans="2:7" ht="40.5" customHeight="1">
      <c r="B51" s="294" t="s">
        <v>179</v>
      </c>
      <c r="C51" s="294"/>
      <c r="D51" s="294"/>
      <c r="E51" s="294"/>
      <c r="F51" s="294"/>
      <c r="G51" s="294"/>
    </row>
    <row r="52" spans="2:7" ht="81.75" customHeight="1">
      <c r="B52" s="294" t="s">
        <v>180</v>
      </c>
      <c r="C52" s="294"/>
      <c r="D52" s="294"/>
      <c r="E52" s="294"/>
      <c r="F52" s="294"/>
      <c r="G52" s="294"/>
    </row>
    <row r="53" spans="2:7" ht="57" customHeight="1">
      <c r="B53" s="294" t="s">
        <v>181</v>
      </c>
      <c r="C53" s="294"/>
      <c r="D53" s="294"/>
      <c r="E53" s="294"/>
      <c r="F53" s="294"/>
      <c r="G53" s="294"/>
    </row>
    <row r="54" ht="15">
      <c r="B54" s="124"/>
    </row>
    <row r="55" ht="15">
      <c r="B55" s="124"/>
    </row>
    <row r="56" ht="15">
      <c r="B56" s="124"/>
    </row>
    <row r="78" spans="1:7" ht="14.25" customHeight="1">
      <c r="A78" s="299"/>
      <c r="B78" s="299"/>
      <c r="C78" s="299"/>
      <c r="D78" s="299"/>
      <c r="E78" s="299"/>
      <c r="F78" s="299"/>
      <c r="G78" s="299"/>
    </row>
  </sheetData>
  <sheetProtection/>
  <mergeCells count="7">
    <mergeCell ref="A78:G78"/>
    <mergeCell ref="B52:G52"/>
    <mergeCell ref="B53:G53"/>
    <mergeCell ref="B51:G51"/>
    <mergeCell ref="A8:G8"/>
    <mergeCell ref="A9:G9"/>
    <mergeCell ref="A10:G10"/>
  </mergeCells>
  <printOptions/>
  <pageMargins left="0.25" right="0.25" top="0.75" bottom="0.75" header="0.3" footer="0.3"/>
  <pageSetup fitToHeight="1" fitToWidth="1" orientation="portrait"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Sweeney</dc:creator>
  <cp:keywords/>
  <dc:description/>
  <cp:lastModifiedBy>Andrea Morgan</cp:lastModifiedBy>
  <cp:lastPrinted>2013-07-30T17:35:43Z</cp:lastPrinted>
  <dcterms:created xsi:type="dcterms:W3CDTF">2013-07-25T21:13:23Z</dcterms:created>
  <dcterms:modified xsi:type="dcterms:W3CDTF">2014-07-31T15:28:52Z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0x010100DCC55B84E6689749B4A1B1A1CCAD38B8</vt:lpwstr>
  </property>
  <property fmtid="{D5CDD505-2E9C-101B-9397-08002B2CF9AE}" pid="3" name="Year">
    <vt:lpwstr>2013</vt:lpwstr>
  </property>
  <property fmtid="{D5CDD505-2E9C-101B-9397-08002B2CF9AE}" pid="4" name="EmailTo">
    <vt:lpwstr/>
  </property>
  <property fmtid="{D5CDD505-2E9C-101B-9397-08002B2CF9AE}" pid="5" name="EmailHeaders">
    <vt:lpwstr/>
  </property>
  <property fmtid="{D5CDD505-2E9C-101B-9397-08002B2CF9AE}" pid="6" name="EmailSender">
    <vt:lpwstr/>
  </property>
  <property fmtid="{D5CDD505-2E9C-101B-9397-08002B2CF9AE}" pid="7" name="EmailFrom">
    <vt:lpwstr/>
  </property>
  <property fmtid="{D5CDD505-2E9C-101B-9397-08002B2CF9AE}" pid="8" name="EmailSubject">
    <vt:lpwstr/>
  </property>
  <property fmtid="{D5CDD505-2E9C-101B-9397-08002B2CF9AE}" pid="9" name="EmailCc">
    <vt:lpwstr/>
  </property>
</Properties>
</file>